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joelclub Langeraar\"/>
    </mc:Choice>
  </mc:AlternateContent>
  <xr:revisionPtr revIDLastSave="0" documentId="13_ncr:1_{5EDD87EA-3BE9-408A-9CD7-6E6ADF50F0DD}" xr6:coauthVersionLast="47" xr6:coauthVersionMax="47" xr10:uidLastSave="{00000000-0000-0000-0000-000000000000}"/>
  <bookViews>
    <workbookView xWindow="-108" yWindow="-108" windowWidth="23256" windowHeight="12576" xr2:uid="{F42FF6C8-335D-42C4-B883-F7CE27AFA2D7}"/>
  </bookViews>
  <sheets>
    <sheet name="Voorblad" sheetId="7" r:id="rId1"/>
    <sheet name="Daguitslag" sheetId="1" r:id="rId2"/>
    <sheet name="Persoonlijke score" sheetId="2" r:id="rId3"/>
    <sheet name="Tussenstand" sheetId="4" r:id="rId4"/>
    <sheet name="Punten" sheetId="8" r:id="rId5"/>
    <sheet name="stand op gemid" sheetId="3" r:id="rId6"/>
    <sheet name="Speciale score" sheetId="5" r:id="rId7"/>
    <sheet name="PR" sheetId="6" r:id="rId8"/>
    <sheet name="Oud en Nieuw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5" i="9" l="1"/>
  <c r="D25" i="9" s="1"/>
  <c r="C24" i="9"/>
  <c r="D24" i="9" s="1"/>
  <c r="C23" i="9"/>
  <c r="D23" i="9" s="1"/>
  <c r="C21" i="9"/>
  <c r="D21" i="9" s="1"/>
  <c r="C22" i="9"/>
  <c r="D22" i="9" s="1"/>
  <c r="C18" i="9"/>
  <c r="D18" i="9" s="1"/>
  <c r="C17" i="9"/>
  <c r="D17" i="9" s="1"/>
  <c r="C14" i="9"/>
  <c r="D14" i="9" s="1"/>
  <c r="C15" i="9"/>
  <c r="D15" i="9" s="1"/>
  <c r="C16" i="9"/>
  <c r="C13" i="9"/>
  <c r="C10" i="9"/>
  <c r="D10" i="9" s="1"/>
  <c r="C9" i="9"/>
  <c r="D9" i="9" s="1"/>
  <c r="C8" i="9"/>
  <c r="D8" i="9" s="1"/>
  <c r="C3" i="9"/>
  <c r="D3" i="9" s="1"/>
  <c r="C4" i="9"/>
  <c r="D4" i="9" s="1"/>
  <c r="S34" i="3"/>
  <c r="S33" i="3"/>
  <c r="S32" i="3"/>
  <c r="S31" i="3"/>
  <c r="S30" i="3"/>
  <c r="S28" i="3"/>
  <c r="S27" i="3"/>
  <c r="S26" i="3"/>
  <c r="S25" i="3"/>
  <c r="S21" i="3"/>
  <c r="S22" i="3"/>
  <c r="S20" i="3"/>
  <c r="S19" i="3"/>
  <c r="S18" i="3"/>
  <c r="S15" i="3"/>
  <c r="S16" i="3"/>
  <c r="S14" i="3"/>
  <c r="S11" i="3"/>
  <c r="S10" i="3"/>
  <c r="S9" i="3"/>
  <c r="S8" i="3"/>
  <c r="S7" i="3"/>
  <c r="S6" i="3"/>
  <c r="S3" i="3"/>
  <c r="C27" i="9"/>
  <c r="D27" i="9" s="1"/>
  <c r="D16" i="9"/>
  <c r="D13" i="9"/>
  <c r="C11" i="9"/>
  <c r="D11" i="9" s="1"/>
  <c r="C20" i="9"/>
  <c r="D20" i="9" s="1"/>
  <c r="C5" i="9"/>
  <c r="D5" i="9" s="1"/>
  <c r="S35" i="3"/>
  <c r="S17" i="3"/>
  <c r="S4" i="3"/>
  <c r="S5" i="3"/>
  <c r="C30" i="9"/>
  <c r="D30" i="9" s="1"/>
  <c r="C2" i="9"/>
  <c r="D2" i="9" s="1"/>
  <c r="C12" i="9"/>
  <c r="D12" i="9" s="1"/>
  <c r="C19" i="9"/>
  <c r="D19" i="9" s="1"/>
  <c r="C28" i="9"/>
  <c r="D28" i="9" s="1"/>
  <c r="C29" i="9"/>
  <c r="V6" i="6"/>
  <c r="P6" i="6"/>
  <c r="J6" i="6"/>
  <c r="D6" i="6"/>
  <c r="G4" i="5"/>
  <c r="F4" i="5"/>
  <c r="E4" i="5"/>
  <c r="R35" i="3"/>
  <c r="R3" i="3"/>
  <c r="W32" i="2"/>
  <c r="Q32" i="2"/>
  <c r="K32" i="2"/>
  <c r="D29" i="9"/>
  <c r="R33" i="3"/>
  <c r="S29" i="3"/>
  <c r="C6" i="9"/>
  <c r="D6" i="9" s="1"/>
  <c r="C7" i="9"/>
  <c r="D7" i="9" s="1"/>
  <c r="C31" i="9"/>
  <c r="D31" i="9" s="1"/>
  <c r="C26" i="9"/>
  <c r="D26" i="9" s="1"/>
  <c r="V34" i="6"/>
  <c r="P34" i="6"/>
  <c r="J34" i="6"/>
  <c r="D34" i="6"/>
  <c r="W8" i="2"/>
  <c r="W5" i="2"/>
  <c r="W15" i="2"/>
  <c r="W28" i="2"/>
  <c r="W17" i="2"/>
  <c r="W26" i="2"/>
  <c r="W13" i="2"/>
  <c r="W27" i="2"/>
  <c r="W31" i="2"/>
  <c r="W10" i="2"/>
  <c r="W7" i="2"/>
  <c r="W14" i="2"/>
  <c r="W29" i="2"/>
  <c r="W18" i="2"/>
  <c r="W23" i="2"/>
  <c r="W24" i="2"/>
  <c r="W19" i="2"/>
  <c r="W11" i="2"/>
  <c r="W12" i="2"/>
  <c r="W16" i="2"/>
  <c r="W6" i="2"/>
  <c r="W22" i="2"/>
  <c r="W25" i="2"/>
  <c r="W33" i="2"/>
  <c r="W34" i="2"/>
  <c r="W21" i="2"/>
  <c r="W30" i="2"/>
  <c r="W20" i="2"/>
  <c r="Q30" i="2"/>
  <c r="K30" i="2"/>
  <c r="S36" i="3"/>
  <c r="R25" i="3"/>
  <c r="R26" i="3"/>
  <c r="R30" i="3"/>
  <c r="R32" i="3"/>
  <c r="R34" i="3"/>
  <c r="R31" i="3"/>
  <c r="R29" i="3"/>
  <c r="R28" i="3"/>
  <c r="R27" i="3"/>
  <c r="R36" i="3"/>
  <c r="R7" i="3"/>
  <c r="R10" i="3"/>
  <c r="R8" i="3"/>
  <c r="R11" i="3"/>
  <c r="R5" i="3"/>
  <c r="R6" i="3"/>
  <c r="R4" i="3"/>
  <c r="R9" i="3"/>
  <c r="R16" i="3"/>
  <c r="C4" i="5"/>
  <c r="Q20" i="2"/>
  <c r="K20" i="2"/>
  <c r="D22" i="6"/>
  <c r="J22" i="6"/>
  <c r="P22" i="6"/>
  <c r="V22" i="6"/>
  <c r="R17" i="3"/>
  <c r="R22" i="3"/>
  <c r="Q8" i="2"/>
  <c r="Q14" i="2"/>
  <c r="Q28" i="2"/>
  <c r="Q26" i="2"/>
  <c r="Q21" i="2"/>
  <c r="Q13" i="2"/>
  <c r="Q7" i="2"/>
  <c r="Q19" i="2"/>
  <c r="Q11" i="2"/>
  <c r="Q27" i="2"/>
  <c r="Q18" i="2"/>
  <c r="Q31" i="2"/>
  <c r="Q16" i="2"/>
  <c r="Q9" i="2"/>
  <c r="Q25" i="2"/>
  <c r="Q22" i="2"/>
  <c r="Q10" i="2"/>
  <c r="Q24" i="2"/>
  <c r="Q29" i="2"/>
  <c r="Q23" i="2"/>
  <c r="Q12" i="2"/>
  <c r="Q6" i="2"/>
  <c r="Q17" i="2"/>
  <c r="Q34" i="2"/>
  <c r="Q5" i="2"/>
  <c r="Q33" i="2"/>
  <c r="W9" i="2"/>
  <c r="V19" i="6"/>
  <c r="V17" i="6"/>
  <c r="P19" i="6"/>
  <c r="P17" i="6"/>
  <c r="J19" i="6"/>
  <c r="J17" i="6"/>
  <c r="D19" i="6"/>
  <c r="D17" i="6"/>
  <c r="D32" i="2" l="1"/>
  <c r="E32" i="2" s="1"/>
  <c r="D30" i="2"/>
  <c r="E30" i="2" s="1"/>
  <c r="D20" i="2"/>
  <c r="E20" i="2" s="1"/>
  <c r="R19" i="3"/>
  <c r="K29" i="2"/>
  <c r="V11" i="6"/>
  <c r="V15" i="6"/>
  <c r="V8" i="6"/>
  <c r="V9" i="6"/>
  <c r="V13" i="6"/>
  <c r="V18" i="6"/>
  <c r="V12" i="6"/>
  <c r="V10" i="6"/>
  <c r="V14" i="6"/>
  <c r="V20" i="6"/>
  <c r="V24" i="6"/>
  <c r="V16" i="6"/>
  <c r="V23" i="6"/>
  <c r="V21" i="6"/>
  <c r="V32" i="6"/>
  <c r="V25" i="6"/>
  <c r="V27" i="6"/>
  <c r="V28" i="6"/>
  <c r="V26" i="6"/>
  <c r="V29" i="6"/>
  <c r="V30" i="6"/>
  <c r="V31" i="6"/>
  <c r="V35" i="6"/>
  <c r="V33" i="6"/>
  <c r="P11" i="6"/>
  <c r="P15" i="6"/>
  <c r="P8" i="6"/>
  <c r="P9" i="6"/>
  <c r="P13" i="6"/>
  <c r="P18" i="6"/>
  <c r="P12" i="6"/>
  <c r="P10" i="6"/>
  <c r="P14" i="6"/>
  <c r="P20" i="6"/>
  <c r="P24" i="6"/>
  <c r="P16" i="6"/>
  <c r="P23" i="6"/>
  <c r="P21" i="6"/>
  <c r="P32" i="6"/>
  <c r="P25" i="6"/>
  <c r="P27" i="6"/>
  <c r="P28" i="6"/>
  <c r="P26" i="6"/>
  <c r="P29" i="6"/>
  <c r="P30" i="6"/>
  <c r="P31" i="6"/>
  <c r="P35" i="6"/>
  <c r="P33" i="6"/>
  <c r="J11" i="6"/>
  <c r="J15" i="6"/>
  <c r="J8" i="6"/>
  <c r="J9" i="6"/>
  <c r="J13" i="6"/>
  <c r="J18" i="6"/>
  <c r="J12" i="6"/>
  <c r="J10" i="6"/>
  <c r="J14" i="6"/>
  <c r="J20" i="6"/>
  <c r="J24" i="6"/>
  <c r="J16" i="6"/>
  <c r="J23" i="6"/>
  <c r="J21" i="6"/>
  <c r="J32" i="6"/>
  <c r="J25" i="6"/>
  <c r="J27" i="6"/>
  <c r="J28" i="6"/>
  <c r="J26" i="6"/>
  <c r="J29" i="6"/>
  <c r="J30" i="6"/>
  <c r="J31" i="6"/>
  <c r="J35" i="6"/>
  <c r="J33" i="6"/>
  <c r="V7" i="6"/>
  <c r="P7" i="6"/>
  <c r="J7" i="6"/>
  <c r="D11" i="6"/>
  <c r="D15" i="6"/>
  <c r="D8" i="6"/>
  <c r="D9" i="6"/>
  <c r="D13" i="6"/>
  <c r="D18" i="6"/>
  <c r="D12" i="6"/>
  <c r="D10" i="6"/>
  <c r="D14" i="6"/>
  <c r="D20" i="6"/>
  <c r="D24" i="6"/>
  <c r="D16" i="6"/>
  <c r="D23" i="6"/>
  <c r="D21" i="6"/>
  <c r="D32" i="6"/>
  <c r="D25" i="6"/>
  <c r="D27" i="6"/>
  <c r="D28" i="6"/>
  <c r="D26" i="6"/>
  <c r="D29" i="6"/>
  <c r="D30" i="6"/>
  <c r="D31" i="6"/>
  <c r="D35" i="6"/>
  <c r="D33" i="6"/>
  <c r="D7" i="6"/>
  <c r="K15" i="2"/>
  <c r="K6" i="2"/>
  <c r="K28" i="2"/>
  <c r="K26" i="2"/>
  <c r="K21" i="2"/>
  <c r="K27" i="2"/>
  <c r="K5" i="2"/>
  <c r="K17" i="2"/>
  <c r="K8" i="2"/>
  <c r="K11" i="2"/>
  <c r="K24" i="2"/>
  <c r="K23" i="2"/>
  <c r="K13" i="2"/>
  <c r="K12" i="2"/>
  <c r="K22" i="2"/>
  <c r="K14" i="2"/>
  <c r="K33" i="2"/>
  <c r="K18" i="2"/>
  <c r="K16" i="2"/>
  <c r="K7" i="2"/>
  <c r="K31" i="2"/>
  <c r="K19" i="2"/>
  <c r="K10" i="2"/>
  <c r="K34" i="2"/>
  <c r="K9" i="2"/>
  <c r="K25" i="2"/>
  <c r="Q15" i="2"/>
  <c r="R37" i="3"/>
  <c r="S37" i="3"/>
  <c r="D29" i="2" l="1"/>
  <c r="E29" i="2" s="1"/>
  <c r="D7" i="2"/>
  <c r="E7" i="2" s="1"/>
  <c r="D5" i="2"/>
  <c r="E5" i="2" s="1"/>
  <c r="D28" i="2"/>
  <c r="E28" i="2" s="1"/>
  <c r="D18" i="2"/>
  <c r="E18" i="2" s="1"/>
  <c r="D21" i="2"/>
  <c r="E21" i="2" s="1"/>
  <c r="D15" i="2"/>
  <c r="E15" i="2" s="1"/>
  <c r="D26" i="2"/>
  <c r="E26" i="2" s="1"/>
  <c r="D17" i="2"/>
  <c r="E17" i="2" s="1"/>
  <c r="D14" i="2"/>
  <c r="E14" i="2" s="1"/>
  <c r="D25" i="2"/>
  <c r="E25" i="2" s="1"/>
  <c r="D27" i="2"/>
  <c r="E27" i="2" s="1"/>
  <c r="D6" i="2"/>
  <c r="E6" i="2" s="1"/>
  <c r="D19" i="2"/>
  <c r="E19" i="2" s="1"/>
  <c r="D9" i="2"/>
  <c r="E9" i="2" s="1"/>
  <c r="D34" i="2"/>
  <c r="E34" i="2" s="1"/>
  <c r="D10" i="2"/>
  <c r="E10" i="2" s="1"/>
  <c r="D12" i="2"/>
  <c r="E12" i="2" s="1"/>
  <c r="D31" i="2"/>
  <c r="E31" i="2" s="1"/>
  <c r="D33" i="2"/>
  <c r="E33" i="2" s="1"/>
  <c r="D13" i="2"/>
  <c r="E13" i="2" s="1"/>
  <c r="D16" i="2"/>
  <c r="E16" i="2" s="1"/>
  <c r="D22" i="2"/>
  <c r="E22" i="2" s="1"/>
  <c r="D24" i="2"/>
  <c r="E24" i="2" s="1"/>
  <c r="D8" i="2"/>
  <c r="E8" i="2" s="1"/>
  <c r="D23" i="2"/>
  <c r="E23" i="2" s="1"/>
  <c r="D11" i="2"/>
  <c r="E11" i="2" s="1"/>
  <c r="D4" i="5"/>
  <c r="R14" i="3"/>
  <c r="R21" i="3"/>
  <c r="R15" i="3"/>
  <c r="R20" i="3"/>
  <c r="R18" i="3"/>
</calcChain>
</file>

<file path=xl/sharedStrings.xml><?xml version="1.0" encoding="utf-8"?>
<sst xmlns="http://schemas.openxmlformats.org/spreadsheetml/2006/main" count="313" uniqueCount="75">
  <si>
    <t>Klasse A</t>
  </si>
  <si>
    <t>Bakscore</t>
  </si>
  <si>
    <t>Wijnand Springintveld</t>
  </si>
  <si>
    <t>Sjaak Siebeling</t>
  </si>
  <si>
    <t>Wijnand Springin`tveld</t>
  </si>
  <si>
    <t>Punten</t>
  </si>
  <si>
    <t>Klasse B</t>
  </si>
  <si>
    <t>Ronde 1</t>
  </si>
  <si>
    <t>Ronde 2</t>
  </si>
  <si>
    <t>Ronde 3</t>
  </si>
  <si>
    <t>Totaal</t>
  </si>
  <si>
    <t>Theo van Leijden</t>
  </si>
  <si>
    <t>Gem. score</t>
  </si>
  <si>
    <t>Gemid.</t>
  </si>
  <si>
    <t xml:space="preserve">      </t>
  </si>
  <si>
    <t>Speciale Score's</t>
  </si>
  <si>
    <t xml:space="preserve">  </t>
  </si>
  <si>
    <t>Naam sjoeler</t>
  </si>
  <si>
    <t>Peter van der Zalm</t>
  </si>
  <si>
    <t>Paula van der Jagt</t>
  </si>
  <si>
    <t>Annie van der Sar</t>
  </si>
  <si>
    <t>Gerard van Rijnsoever</t>
  </si>
  <si>
    <t>Diny Bosman</t>
  </si>
  <si>
    <t>Trien Lek</t>
  </si>
  <si>
    <t>Ria Doornenbal</t>
  </si>
  <si>
    <t>Wil Volgering</t>
  </si>
  <si>
    <t>Lia Pieterse</t>
  </si>
  <si>
    <t>Klasse C</t>
  </si>
  <si>
    <t>Kees Kempenaar</t>
  </si>
  <si>
    <t>Door Markman</t>
  </si>
  <si>
    <t>Tonny Versluis</t>
  </si>
  <si>
    <t>Truus Keijzer</t>
  </si>
  <si>
    <t>Ans van Buuren</t>
  </si>
  <si>
    <t>Manus van Rijn</t>
  </si>
  <si>
    <t>Marry van Rijn</t>
  </si>
  <si>
    <t>Greet Versluis</t>
  </si>
  <si>
    <t>Wim van Miltenburg</t>
  </si>
  <si>
    <t>PR vanaf 9 september  2020</t>
  </si>
  <si>
    <t>PR</t>
  </si>
  <si>
    <t xml:space="preserve">Datum </t>
  </si>
  <si>
    <t xml:space="preserve"> </t>
  </si>
  <si>
    <t>Josѐ Hӧlscher</t>
  </si>
  <si>
    <r>
      <t>Jos</t>
    </r>
    <r>
      <rPr>
        <b/>
        <sz val="14"/>
        <rFont val="Calibri"/>
        <family val="2"/>
      </rPr>
      <t>ѐ</t>
    </r>
    <r>
      <rPr>
        <b/>
        <sz val="12"/>
        <rFont val="Arial Black"/>
        <family val="2"/>
      </rPr>
      <t xml:space="preserve"> H</t>
    </r>
    <r>
      <rPr>
        <b/>
        <sz val="14"/>
        <rFont val="Calibri"/>
        <family val="2"/>
      </rPr>
      <t>ӧlscher</t>
    </r>
  </si>
  <si>
    <t xml:space="preserve">Punten </t>
  </si>
  <si>
    <t xml:space="preserve">PR </t>
  </si>
  <si>
    <t>Elisa de Jong</t>
  </si>
  <si>
    <t>Paul van den Berg</t>
  </si>
  <si>
    <t>punten score afgetrokken.</t>
  </si>
  <si>
    <t>Theo van leijden</t>
  </si>
  <si>
    <t>Mahjan Yari</t>
  </si>
  <si>
    <t>Maria Baggen</t>
  </si>
  <si>
    <t>Maria</t>
  </si>
  <si>
    <t>Monique van Leijden</t>
  </si>
  <si>
    <t>B-klasse</t>
  </si>
  <si>
    <t>C-klasse</t>
  </si>
  <si>
    <t>A-klasse</t>
  </si>
  <si>
    <t>totaal</t>
  </si>
  <si>
    <r>
      <t xml:space="preserve">148 </t>
    </r>
    <r>
      <rPr>
        <b/>
        <sz val="11"/>
        <color rgb="FFC00000"/>
        <rFont val="Arial Black"/>
        <family val="2"/>
      </rPr>
      <t>Gegooid</t>
    </r>
  </si>
  <si>
    <r>
      <t xml:space="preserve"> 140+  </t>
    </r>
    <r>
      <rPr>
        <b/>
        <sz val="11"/>
        <color rgb="FFC00000"/>
        <rFont val="Arial Black"/>
        <family val="2"/>
      </rPr>
      <t>Gegooid</t>
    </r>
  </si>
  <si>
    <t>Jo de Vries</t>
  </si>
  <si>
    <t>100 + Gegooid</t>
  </si>
  <si>
    <t>120 + Gegooid</t>
  </si>
  <si>
    <t>152 Gegooid</t>
  </si>
  <si>
    <t xml:space="preserve">      Tussenstand competitie 2023-2024</t>
  </si>
  <si>
    <t>Albert van der Geest</t>
  </si>
  <si>
    <t>Alie Sassen</t>
  </si>
  <si>
    <t>2022-2023</t>
  </si>
  <si>
    <t>GEMIDDELDE</t>
  </si>
  <si>
    <t>2023-2024</t>
  </si>
  <si>
    <t>Gem. 2023-24</t>
  </si>
  <si>
    <t>PLUS EN MIN</t>
  </si>
  <si>
    <t>Nieuw</t>
  </si>
  <si>
    <t>Kees Kuypers</t>
  </si>
  <si>
    <t xml:space="preserve"> Daguitslag 29 NOVEMBER 2023</t>
  </si>
  <si>
    <t>In totaal is er 3 slechtste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</si>
</sst>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[$-413]General"/>
    <numFmt numFmtId="165" formatCode="[$-413]0.00"/>
    <numFmt numFmtId="166" formatCode="d\-mmm\-yy"/>
    <numFmt numFmtId="167" formatCode="dd\-mm\-yy"/>
    <numFmt numFmtId="168" formatCode="[$-413]dd/mmm/yy;@"/>
    <numFmt numFmtId="169" formatCode="[$-413]0"/>
    <numFmt numFmtId="170" formatCode="[$-413]d/mmm;@"/>
  </numFmts>
  <fonts count="10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i/>
      <sz val="18"/>
      <color rgb="FF000099"/>
      <name val="Calibri"/>
      <family val="2"/>
    </font>
    <font>
      <b/>
      <sz val="12"/>
      <color rgb="FF000000"/>
      <name val="Arial Black"/>
      <family val="2"/>
    </font>
    <font>
      <b/>
      <sz val="12"/>
      <color rgb="FFC00000"/>
      <name val="Arial Black"/>
      <family val="2"/>
    </font>
    <font>
      <b/>
      <sz val="12"/>
      <color rgb="FF00B050"/>
      <name val="Arial"/>
      <family val="2"/>
    </font>
    <font>
      <b/>
      <sz val="12"/>
      <color rgb="FFFF0000"/>
      <name val="Arial Black"/>
      <family val="2"/>
    </font>
    <font>
      <b/>
      <sz val="12"/>
      <color rgb="FF00CC00"/>
      <name val="Arial Black"/>
      <family val="2"/>
    </font>
    <font>
      <sz val="12"/>
      <color rgb="FF000000"/>
      <name val="Arial Black"/>
      <family val="2"/>
    </font>
    <font>
      <sz val="12"/>
      <color rgb="FFC00000"/>
      <name val="Arial Black"/>
      <family val="2"/>
    </font>
    <font>
      <sz val="12"/>
      <color rgb="FFFF0000"/>
      <name val="Arial Black"/>
      <family val="2"/>
    </font>
    <font>
      <b/>
      <sz val="12"/>
      <color rgb="FF0070C0"/>
      <name val="Arial Black"/>
      <family val="2"/>
    </font>
    <font>
      <b/>
      <sz val="12"/>
      <color rgb="FF0F06BA"/>
      <name val="Arial Black"/>
      <family val="2"/>
    </font>
    <font>
      <sz val="12"/>
      <color rgb="FF0F06BA"/>
      <name val="Arial Black"/>
      <family val="2"/>
    </font>
    <font>
      <sz val="12"/>
      <name val="Arial Black"/>
      <family val="2"/>
    </font>
    <font>
      <sz val="12"/>
      <color rgb="FF0000CC"/>
      <name val="Arial Black"/>
      <family val="2"/>
    </font>
    <font>
      <b/>
      <sz val="16"/>
      <color rgb="FFFF0000"/>
      <name val="Verdana"/>
      <family val="2"/>
    </font>
    <font>
      <sz val="10"/>
      <color rgb="FF000000"/>
      <name val="Verdana"/>
      <family val="2"/>
    </font>
    <font>
      <b/>
      <sz val="16"/>
      <color rgb="FFFF0000"/>
      <name val="Calibri"/>
      <family val="2"/>
    </font>
    <font>
      <b/>
      <sz val="16"/>
      <color rgb="FF000000"/>
      <name val="Calibri"/>
      <family val="2"/>
    </font>
    <font>
      <b/>
      <sz val="16"/>
      <color rgb="FF00CC00"/>
      <name val="Calibri"/>
      <family val="2"/>
    </font>
    <font>
      <b/>
      <sz val="11"/>
      <color rgb="FFFF0000"/>
      <name val="Calibri"/>
      <family val="2"/>
    </font>
    <font>
      <sz val="11"/>
      <color rgb="FF0066CC"/>
      <name val="Calibri"/>
      <family val="2"/>
    </font>
    <font>
      <sz val="11"/>
      <color rgb="FF0066FF"/>
      <name val="Calibri"/>
      <family val="2"/>
    </font>
    <font>
      <b/>
      <sz val="16"/>
      <color rgb="FFC0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</font>
    <font>
      <sz val="11"/>
      <color rgb="FF000000"/>
      <name val="Calibri1"/>
    </font>
    <font>
      <b/>
      <i/>
      <sz val="12"/>
      <color rgb="FF0066FF"/>
      <name val="Arial Black"/>
      <family val="2"/>
    </font>
    <font>
      <sz val="12"/>
      <color rgb="FF0066FF"/>
      <name val="Arial Black"/>
      <family val="2"/>
    </font>
    <font>
      <sz val="11"/>
      <color rgb="FFFF0000"/>
      <name val="Calibri"/>
      <family val="2"/>
    </font>
    <font>
      <b/>
      <sz val="20"/>
      <color rgb="FF000000"/>
      <name val="Arial Black"/>
      <family val="2"/>
    </font>
    <font>
      <sz val="14"/>
      <color rgb="FF000000"/>
      <name val="Arial Black"/>
      <family val="2"/>
    </font>
    <font>
      <b/>
      <sz val="11"/>
      <color rgb="FF000000"/>
      <name val="Arial Black"/>
      <family val="2"/>
    </font>
    <font>
      <sz val="10"/>
      <color rgb="FF000000"/>
      <name val="Ravie"/>
      <family val="5"/>
    </font>
    <font>
      <b/>
      <sz val="11"/>
      <color rgb="FF009900"/>
      <name val="Arial"/>
      <family val="2"/>
    </font>
    <font>
      <b/>
      <sz val="12"/>
      <color rgb="FF000000"/>
      <name val="Calibri"/>
      <family val="2"/>
    </font>
    <font>
      <b/>
      <sz val="12"/>
      <color rgb="FF0070C0"/>
      <name val="Calibri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9900"/>
      <name val="Arial1"/>
    </font>
    <font>
      <b/>
      <sz val="12"/>
      <color rgb="FFFFFF00"/>
      <name val="Arial Black"/>
      <family val="2"/>
    </font>
    <font>
      <sz val="20"/>
      <color rgb="FFFF0000"/>
      <name val="Arial1"/>
    </font>
    <font>
      <sz val="12"/>
      <color rgb="FF33CC33"/>
      <name val="Arial Black"/>
      <family val="2"/>
    </font>
    <font>
      <sz val="12"/>
      <color theme="1"/>
      <name val="Arial Black"/>
      <family val="2"/>
    </font>
    <font>
      <sz val="11"/>
      <color rgb="FF92D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9900"/>
      <name val="Calibri"/>
      <family val="2"/>
      <scheme val="minor"/>
    </font>
    <font>
      <b/>
      <sz val="12"/>
      <name val="Arial Black"/>
      <family val="2"/>
    </font>
    <font>
      <b/>
      <sz val="16"/>
      <color rgb="FF33CC33"/>
      <name val="Calibri"/>
      <family val="2"/>
    </font>
    <font>
      <b/>
      <sz val="16"/>
      <color theme="0"/>
      <name val="Calibri"/>
      <family val="2"/>
    </font>
    <font>
      <b/>
      <sz val="18"/>
      <color rgb="FFC00000"/>
      <name val="Arial Black"/>
      <family val="2"/>
    </font>
    <font>
      <b/>
      <sz val="11"/>
      <color rgb="FFC00000"/>
      <name val="Arial Black"/>
      <family val="2"/>
    </font>
    <font>
      <sz val="11"/>
      <color theme="0" tint="-0.249977111117893"/>
      <name val="Calibri"/>
      <family val="2"/>
      <scheme val="minor"/>
    </font>
    <font>
      <b/>
      <sz val="14"/>
      <name val="Calibri"/>
      <family val="2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Arial Black"/>
      <family val="2"/>
    </font>
    <font>
      <b/>
      <sz val="11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Arial Black"/>
      <family val="2"/>
    </font>
    <font>
      <sz val="11"/>
      <name val="Arial Black"/>
      <family val="2"/>
    </font>
    <font>
      <b/>
      <sz val="10"/>
      <color rgb="FF0F06BA"/>
      <name val="Arial Black"/>
      <family val="2"/>
    </font>
    <font>
      <sz val="11"/>
      <color rgb="FFC00000"/>
      <name val="Arial Black"/>
      <family val="2"/>
    </font>
    <font>
      <b/>
      <i/>
      <sz val="18"/>
      <color rgb="FF000099"/>
      <name val="Arial Black"/>
      <family val="2"/>
    </font>
    <font>
      <sz val="11"/>
      <color rgb="FFFF0000"/>
      <name val="Arial Black"/>
      <family val="2"/>
    </font>
    <font>
      <b/>
      <sz val="12"/>
      <color rgb="FF00B050"/>
      <name val="Arial Black"/>
      <family val="2"/>
    </font>
    <font>
      <sz val="11"/>
      <color rgb="FF000000"/>
      <name val="Arial Black"/>
      <family val="2"/>
    </font>
    <font>
      <sz val="10"/>
      <color rgb="FFFF0000"/>
      <name val="Arial Black"/>
      <family val="2"/>
    </font>
    <font>
      <b/>
      <sz val="10"/>
      <color rgb="FF000000"/>
      <name val="Arial Black"/>
      <family val="2"/>
    </font>
    <font>
      <b/>
      <sz val="10"/>
      <color rgb="FF00CC00"/>
      <name val="Arial Black"/>
      <family val="2"/>
    </font>
    <font>
      <b/>
      <sz val="10"/>
      <color rgb="FF0070C0"/>
      <name val="Arial Black"/>
      <family val="2"/>
    </font>
    <font>
      <sz val="10"/>
      <color rgb="FF000000"/>
      <name val="Arial Black"/>
      <family val="2"/>
    </font>
    <font>
      <b/>
      <sz val="16"/>
      <color rgb="FFFF0000"/>
      <name val="Arial Black"/>
      <family val="2"/>
    </font>
    <font>
      <b/>
      <sz val="16"/>
      <color rgb="FF000000"/>
      <name val="Arial Black"/>
      <family val="2"/>
    </font>
    <font>
      <b/>
      <sz val="16"/>
      <color rgb="FF00CC00"/>
      <name val="Arial Black"/>
      <family val="2"/>
    </font>
    <font>
      <b/>
      <sz val="14"/>
      <color rgb="FFC00000"/>
      <name val="Arial Black"/>
      <family val="2"/>
    </font>
    <font>
      <b/>
      <sz val="14"/>
      <color rgb="FF00CC00"/>
      <name val="Arial Black"/>
      <family val="2"/>
    </font>
    <font>
      <b/>
      <i/>
      <sz val="18"/>
      <color rgb="FF0F06BA"/>
      <name val="Arial Black"/>
      <family val="2"/>
    </font>
    <font>
      <sz val="12"/>
      <color theme="1"/>
      <name val="Calibri"/>
      <family val="2"/>
      <scheme val="minor"/>
    </font>
    <font>
      <b/>
      <sz val="11"/>
      <color rgb="FF0F06BA"/>
      <name val="Arial Black"/>
      <family val="2"/>
    </font>
    <font>
      <b/>
      <sz val="11"/>
      <color theme="1"/>
      <name val="Arial Black"/>
      <family val="2"/>
    </font>
    <font>
      <b/>
      <sz val="8"/>
      <name val="Arial Black"/>
      <family val="2"/>
    </font>
    <font>
      <sz val="10"/>
      <color rgb="FF0F06BA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10"/>
      <color rgb="FFC00000"/>
      <name val="Arial Black"/>
      <family val="2"/>
    </font>
    <font>
      <b/>
      <sz val="10"/>
      <name val="Arial Black"/>
      <family val="2"/>
    </font>
    <font>
      <b/>
      <i/>
      <sz val="10"/>
      <color rgb="FF0F06BA"/>
      <name val="Arial Black"/>
      <family val="2"/>
    </font>
    <font>
      <sz val="10"/>
      <color rgb="FFC00000"/>
      <name val="Arial Black"/>
      <family val="2"/>
    </font>
    <font>
      <i/>
      <sz val="10"/>
      <color rgb="FF0F06BA"/>
      <name val="Arial Black"/>
      <family val="2"/>
    </font>
    <font>
      <b/>
      <i/>
      <sz val="10"/>
      <color rgb="FF0066FF"/>
      <name val="Arial Black"/>
      <family val="2"/>
    </font>
    <font>
      <sz val="10"/>
      <color rgb="FF0066FF"/>
      <name val="Arial Black"/>
      <family val="2"/>
    </font>
    <font>
      <sz val="10"/>
      <name val="Arial Black"/>
      <family val="2"/>
    </font>
    <font>
      <b/>
      <sz val="9"/>
      <color rgb="FF000000"/>
      <name val="Arial Black"/>
      <family val="2"/>
    </font>
    <font>
      <b/>
      <sz val="9"/>
      <color rgb="FF333333"/>
      <name val="Arial Black"/>
      <family val="2"/>
    </font>
    <font>
      <sz val="11"/>
      <color rgb="FFFFFF00"/>
      <name val="Arial Black"/>
      <family val="2"/>
    </font>
    <font>
      <b/>
      <sz val="8"/>
      <color theme="1"/>
      <name val="Arial Black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FFC000"/>
      </patternFill>
    </fill>
    <fill>
      <patternFill patternType="solid">
        <fgColor theme="0" tint="-0.249977111117893"/>
        <bgColor rgb="FFFCE4D6"/>
      </patternFill>
    </fill>
    <fill>
      <patternFill patternType="solid">
        <fgColor theme="0" tint="-0.249977111117893"/>
        <bgColor rgb="FF00B050"/>
      </patternFill>
    </fill>
    <fill>
      <patternFill patternType="solid">
        <fgColor theme="0" tint="-0.249977111117893"/>
        <bgColor rgb="FFFCD5B4"/>
      </patternFill>
    </fill>
    <fill>
      <patternFill patternType="solid">
        <fgColor theme="0" tint="-0.249977111117893"/>
        <bgColor rgb="FF9BC2E6"/>
      </patternFill>
    </fill>
    <fill>
      <patternFill patternType="solid">
        <fgColor theme="0" tint="-0.499984740745262"/>
        <bgColor rgb="FFFFFF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92D05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2" fillId="0" borderId="0" applyBorder="0" applyProtection="0"/>
  </cellStyleXfs>
  <cellXfs count="329">
    <xf numFmtId="0" fontId="0" fillId="0" borderId="0" xfId="0"/>
    <xf numFmtId="0" fontId="0" fillId="2" borderId="0" xfId="0" applyFill="1"/>
    <xf numFmtId="164" fontId="3" fillId="3" borderId="0" xfId="2" applyFont="1" applyFill="1" applyBorder="1" applyAlignment="1">
      <alignment vertical="top"/>
    </xf>
    <xf numFmtId="164" fontId="6" fillId="4" borderId="0" xfId="2" applyFont="1" applyFill="1" applyBorder="1"/>
    <xf numFmtId="164" fontId="7" fillId="2" borderId="0" xfId="2" applyFont="1" applyFill="1" applyBorder="1"/>
    <xf numFmtId="164" fontId="2" fillId="2" borderId="0" xfId="2" applyFill="1" applyBorder="1"/>
    <xf numFmtId="164" fontId="9" fillId="2" borderId="0" xfId="2" applyFont="1" applyFill="1" applyBorder="1"/>
    <xf numFmtId="164" fontId="2" fillId="2" borderId="0" xfId="2" applyFill="1"/>
    <xf numFmtId="0" fontId="9" fillId="2" borderId="0" xfId="0" applyFont="1" applyFill="1"/>
    <xf numFmtId="164" fontId="11" fillId="2" borderId="0" xfId="2" applyFont="1" applyFill="1" applyBorder="1"/>
    <xf numFmtId="0" fontId="8" fillId="2" borderId="0" xfId="2" applyNumberFormat="1" applyFont="1" applyFill="1" applyBorder="1"/>
    <xf numFmtId="164" fontId="8" fillId="2" borderId="0" xfId="2" applyFont="1" applyFill="1" applyBorder="1"/>
    <xf numFmtId="164" fontId="16" fillId="2" borderId="0" xfId="2" applyFont="1" applyFill="1" applyBorder="1"/>
    <xf numFmtId="164" fontId="5" fillId="2" borderId="0" xfId="2" applyFont="1" applyFill="1" applyBorder="1"/>
    <xf numFmtId="165" fontId="9" fillId="2" borderId="0" xfId="2" applyNumberFormat="1" applyFont="1" applyFill="1" applyBorder="1"/>
    <xf numFmtId="164" fontId="4" fillId="2" borderId="0" xfId="2" applyFont="1" applyFill="1" applyBorder="1"/>
    <xf numFmtId="0" fontId="46" fillId="2" borderId="0" xfId="0" applyFont="1" applyFill="1"/>
    <xf numFmtId="164" fontId="20" fillId="2" borderId="0" xfId="2" applyFont="1" applyFill="1" applyBorder="1"/>
    <xf numFmtId="164" fontId="21" fillId="2" borderId="0" xfId="2" applyFont="1" applyFill="1" applyBorder="1"/>
    <xf numFmtId="0" fontId="4" fillId="2" borderId="0" xfId="2" applyNumberFormat="1" applyFont="1" applyFill="1" applyBorder="1"/>
    <xf numFmtId="0" fontId="9" fillId="2" borderId="0" xfId="2" applyNumberFormat="1" applyFont="1" applyFill="1" applyBorder="1"/>
    <xf numFmtId="0" fontId="47" fillId="2" borderId="0" xfId="0" applyFont="1" applyFill="1"/>
    <xf numFmtId="0" fontId="4" fillId="2" borderId="0" xfId="0" applyFont="1" applyFill="1"/>
    <xf numFmtId="164" fontId="12" fillId="2" borderId="0" xfId="2" applyFont="1" applyFill="1" applyBorder="1" applyAlignment="1">
      <alignment horizontal="center"/>
    </xf>
    <xf numFmtId="164" fontId="11" fillId="2" borderId="0" xfId="2" applyFont="1" applyFill="1"/>
    <xf numFmtId="164" fontId="4" fillId="2" borderId="0" xfId="2" applyFont="1" applyFill="1"/>
    <xf numFmtId="164" fontId="8" fillId="2" borderId="0" xfId="2" applyFont="1" applyFill="1"/>
    <xf numFmtId="164" fontId="12" fillId="2" borderId="0" xfId="2" applyFont="1" applyFill="1"/>
    <xf numFmtId="164" fontId="9" fillId="2" borderId="0" xfId="2" applyFont="1" applyFill="1"/>
    <xf numFmtId="164" fontId="18" fillId="2" borderId="0" xfId="2" applyFont="1" applyFill="1" applyBorder="1"/>
    <xf numFmtId="164" fontId="20" fillId="5" borderId="0" xfId="2" applyFont="1" applyFill="1" applyBorder="1"/>
    <xf numFmtId="0" fontId="48" fillId="2" borderId="0" xfId="0" applyFont="1" applyFill="1"/>
    <xf numFmtId="165" fontId="25" fillId="4" borderId="0" xfId="2" applyNumberFormat="1" applyFont="1" applyFill="1" applyBorder="1"/>
    <xf numFmtId="164" fontId="26" fillId="2" borderId="0" xfId="2" applyFont="1" applyFill="1"/>
    <xf numFmtId="167" fontId="28" fillId="2" borderId="0" xfId="0" applyNumberFormat="1" applyFont="1" applyFill="1"/>
    <xf numFmtId="167" fontId="2" fillId="2" borderId="0" xfId="0" applyNumberFormat="1" applyFont="1" applyFill="1"/>
    <xf numFmtId="165" fontId="27" fillId="2" borderId="0" xfId="2" applyNumberFormat="1" applyFont="1" applyFill="1"/>
    <xf numFmtId="0" fontId="31" fillId="2" borderId="0" xfId="0" applyFont="1" applyFill="1"/>
    <xf numFmtId="0" fontId="29" fillId="2" borderId="0" xfId="2" applyNumberFormat="1" applyFont="1" applyFill="1" applyBorder="1" applyAlignment="1">
      <alignment horizontal="center"/>
    </xf>
    <xf numFmtId="164" fontId="29" fillId="2" borderId="0" xfId="2" applyFont="1" applyFill="1" applyBorder="1" applyAlignment="1">
      <alignment horizontal="center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164" fontId="30" fillId="2" borderId="0" xfId="2" applyFont="1" applyFill="1" applyBorder="1" applyAlignment="1">
      <alignment horizontal="center"/>
    </xf>
    <xf numFmtId="164" fontId="29" fillId="3" borderId="0" xfId="2" applyFont="1" applyFill="1" applyBorder="1" applyAlignment="1">
      <alignment horizontal="center"/>
    </xf>
    <xf numFmtId="165" fontId="10" fillId="2" borderId="0" xfId="2" applyNumberFormat="1" applyFont="1" applyFill="1" applyBorder="1" applyAlignment="1">
      <alignment horizontal="center"/>
    </xf>
    <xf numFmtId="164" fontId="23" fillId="2" borderId="0" xfId="2" applyFont="1" applyFill="1"/>
    <xf numFmtId="164" fontId="22" fillId="2" borderId="0" xfId="2" applyFont="1" applyFill="1"/>
    <xf numFmtId="164" fontId="24" fillId="2" borderId="0" xfId="2" applyFont="1" applyFill="1"/>
    <xf numFmtId="0" fontId="7" fillId="2" borderId="0" xfId="0" applyFont="1" applyFill="1"/>
    <xf numFmtId="165" fontId="7" fillId="2" borderId="0" xfId="2" applyNumberFormat="1" applyFont="1" applyFill="1" applyBorder="1"/>
    <xf numFmtId="164" fontId="23" fillId="2" borderId="0" xfId="2" applyFont="1" applyFill="1" applyBorder="1"/>
    <xf numFmtId="164" fontId="7" fillId="2" borderId="0" xfId="2" applyFont="1" applyFill="1" applyBorder="1" applyAlignment="1">
      <alignment horizontal="center"/>
    </xf>
    <xf numFmtId="0" fontId="12" fillId="2" borderId="0" xfId="0" applyFont="1" applyFill="1"/>
    <xf numFmtId="164" fontId="35" fillId="2" borderId="0" xfId="2" applyFont="1" applyFill="1" applyBorder="1"/>
    <xf numFmtId="0" fontId="39" fillId="2" borderId="0" xfId="0" applyFont="1" applyFill="1"/>
    <xf numFmtId="0" fontId="38" fillId="2" borderId="0" xfId="0" applyFont="1" applyFill="1"/>
    <xf numFmtId="0" fontId="40" fillId="2" borderId="0" xfId="0" applyFont="1" applyFill="1"/>
    <xf numFmtId="0" fontId="37" fillId="2" borderId="0" xfId="0" applyFont="1" applyFill="1"/>
    <xf numFmtId="0" fontId="34" fillId="2" borderId="0" xfId="0" applyFont="1" applyFill="1"/>
    <xf numFmtId="0" fontId="19" fillId="2" borderId="0" xfId="0" applyFont="1" applyFill="1"/>
    <xf numFmtId="164" fontId="50" fillId="5" borderId="0" xfId="2" applyFont="1" applyFill="1" applyBorder="1"/>
    <xf numFmtId="164" fontId="50" fillId="2" borderId="0" xfId="2" applyFont="1" applyFill="1" applyBorder="1"/>
    <xf numFmtId="0" fontId="49" fillId="2" borderId="0" xfId="2" applyNumberFormat="1" applyFont="1" applyFill="1" applyBorder="1" applyAlignment="1">
      <alignment horizontal="center"/>
    </xf>
    <xf numFmtId="164" fontId="9" fillId="2" borderId="0" xfId="2" applyFont="1" applyFill="1" applyBorder="1" applyAlignment="1">
      <alignment horizontal="center"/>
    </xf>
    <xf numFmtId="164" fontId="51" fillId="2" borderId="0" xfId="2" applyFont="1" applyFill="1" applyBorder="1"/>
    <xf numFmtId="164" fontId="51" fillId="4" borderId="0" xfId="2" applyFont="1" applyFill="1" applyBorder="1" applyAlignment="1">
      <alignment horizontal="center" vertical="center"/>
    </xf>
    <xf numFmtId="164" fontId="51" fillId="5" borderId="0" xfId="2" applyFont="1" applyFill="1" applyBorder="1"/>
    <xf numFmtId="164" fontId="49" fillId="2" borderId="0" xfId="2" applyFont="1" applyFill="1" applyBorder="1" applyAlignment="1">
      <alignment horizontal="center"/>
    </xf>
    <xf numFmtId="164" fontId="44" fillId="2" borderId="0" xfId="2" applyFont="1" applyFill="1" applyBorder="1" applyAlignment="1">
      <alignment horizontal="center"/>
    </xf>
    <xf numFmtId="168" fontId="49" fillId="2" borderId="0" xfId="2" applyNumberFormat="1" applyFont="1" applyFill="1" applyBorder="1" applyAlignment="1">
      <alignment horizontal="center"/>
    </xf>
    <xf numFmtId="164" fontId="15" fillId="2" borderId="0" xfId="2" applyFont="1" applyFill="1" applyBorder="1" applyAlignment="1">
      <alignment horizontal="center"/>
    </xf>
    <xf numFmtId="164" fontId="45" fillId="2" borderId="0" xfId="0" applyNumberFormat="1" applyFont="1" applyFill="1" applyAlignment="1">
      <alignment horizontal="center"/>
    </xf>
    <xf numFmtId="0" fontId="54" fillId="2" borderId="0" xfId="0" applyFont="1" applyFill="1"/>
    <xf numFmtId="0" fontId="57" fillId="2" borderId="0" xfId="0" applyFont="1" applyFill="1"/>
    <xf numFmtId="0" fontId="56" fillId="2" borderId="0" xfId="0" applyFont="1" applyFill="1"/>
    <xf numFmtId="0" fontId="0" fillId="11" borderId="0" xfId="0" applyFill="1"/>
    <xf numFmtId="0" fontId="0" fillId="12" borderId="0" xfId="0" applyFill="1"/>
    <xf numFmtId="0" fontId="8" fillId="12" borderId="0" xfId="2" applyNumberFormat="1" applyFont="1" applyFill="1" applyBorder="1"/>
    <xf numFmtId="164" fontId="49" fillId="2" borderId="6" xfId="2" applyFont="1" applyFill="1" applyBorder="1" applyAlignment="1">
      <alignment horizontal="center"/>
    </xf>
    <xf numFmtId="164" fontId="9" fillId="2" borderId="18" xfId="2" applyFont="1" applyFill="1" applyBorder="1" applyAlignment="1">
      <alignment horizontal="center"/>
    </xf>
    <xf numFmtId="164" fontId="9" fillId="2" borderId="19" xfId="2" applyFont="1" applyFill="1" applyBorder="1" applyAlignment="1">
      <alignment horizontal="center"/>
    </xf>
    <xf numFmtId="164" fontId="49" fillId="2" borderId="19" xfId="2" applyFont="1" applyFill="1" applyBorder="1" applyAlignment="1">
      <alignment horizontal="center"/>
    </xf>
    <xf numFmtId="164" fontId="9" fillId="2" borderId="17" xfId="2" applyFont="1" applyFill="1" applyBorder="1" applyAlignment="1">
      <alignment horizontal="center"/>
    </xf>
    <xf numFmtId="164" fontId="15" fillId="2" borderId="17" xfId="0" applyNumberFormat="1" applyFont="1" applyFill="1" applyBorder="1" applyAlignment="1">
      <alignment horizontal="center"/>
    </xf>
    <xf numFmtId="164" fontId="15" fillId="2" borderId="18" xfId="2" applyFont="1" applyFill="1" applyBorder="1" applyAlignment="1">
      <alignment horizontal="center"/>
    </xf>
    <xf numFmtId="164" fontId="15" fillId="2" borderId="19" xfId="2" applyFont="1" applyFill="1" applyBorder="1" applyAlignment="1">
      <alignment horizontal="center"/>
    </xf>
    <xf numFmtId="0" fontId="15" fillId="2" borderId="0" xfId="2" applyNumberFormat="1" applyFont="1" applyFill="1" applyBorder="1" applyAlignment="1">
      <alignment horizontal="center"/>
    </xf>
    <xf numFmtId="170" fontId="0" fillId="2" borderId="0" xfId="0" applyNumberFormat="1" applyFill="1"/>
    <xf numFmtId="16" fontId="0" fillId="2" borderId="0" xfId="0" applyNumberFormat="1" applyFill="1"/>
    <xf numFmtId="16" fontId="0" fillId="12" borderId="0" xfId="0" applyNumberFormat="1" applyFill="1"/>
    <xf numFmtId="0" fontId="57" fillId="12" borderId="0" xfId="0" applyFont="1" applyFill="1"/>
    <xf numFmtId="0" fontId="59" fillId="2" borderId="0" xfId="0" applyFont="1" applyFill="1"/>
    <xf numFmtId="0" fontId="15" fillId="2" borderId="0" xfId="0" applyFont="1" applyFill="1"/>
    <xf numFmtId="164" fontId="7" fillId="4" borderId="0" xfId="2" applyFont="1" applyFill="1" applyBorder="1"/>
    <xf numFmtId="0" fontId="0" fillId="12" borderId="0" xfId="0" applyFill="1" applyAlignment="1">
      <alignment horizontal="center"/>
    </xf>
    <xf numFmtId="0" fontId="60" fillId="12" borderId="0" xfId="0" applyFont="1" applyFill="1"/>
    <xf numFmtId="0" fontId="61" fillId="12" borderId="0" xfId="0" applyFont="1" applyFill="1"/>
    <xf numFmtId="164" fontId="13" fillId="2" borderId="6" xfId="2" applyFont="1" applyFill="1" applyBorder="1" applyAlignment="1">
      <alignment horizontal="center"/>
    </xf>
    <xf numFmtId="164" fontId="14" fillId="2" borderId="0" xfId="2" applyFont="1" applyFill="1" applyBorder="1" applyAlignment="1">
      <alignment horizontal="center"/>
    </xf>
    <xf numFmtId="0" fontId="36" fillId="2" borderId="0" xfId="0" applyFont="1" applyFill="1"/>
    <xf numFmtId="0" fontId="41" fillId="2" borderId="0" xfId="0" applyFont="1" applyFill="1"/>
    <xf numFmtId="0" fontId="14" fillId="12" borderId="0" xfId="0" applyFont="1" applyFill="1" applyAlignment="1">
      <alignment horizontal="center"/>
    </xf>
    <xf numFmtId="0" fontId="15" fillId="12" borderId="0" xfId="2" applyNumberFormat="1" applyFont="1" applyFill="1" applyBorder="1" applyAlignment="1">
      <alignment horizontal="center"/>
    </xf>
    <xf numFmtId="0" fontId="5" fillId="12" borderId="0" xfId="2" applyNumberFormat="1" applyFont="1" applyFill="1" applyBorder="1" applyAlignment="1">
      <alignment horizontal="center"/>
    </xf>
    <xf numFmtId="0" fontId="13" fillId="2" borderId="0" xfId="2" applyNumberFormat="1" applyFont="1" applyFill="1" applyBorder="1" applyAlignment="1">
      <alignment horizontal="center" vertical="center"/>
    </xf>
    <xf numFmtId="0" fontId="9" fillId="2" borderId="0" xfId="2" applyNumberFormat="1" applyFont="1" applyFill="1" applyBorder="1" applyAlignment="1">
      <alignment horizontal="center" vertical="center"/>
    </xf>
    <xf numFmtId="164" fontId="70" fillId="2" borderId="0" xfId="2" applyFont="1" applyFill="1" applyAlignment="1">
      <alignment vertical="center"/>
    </xf>
    <xf numFmtId="164" fontId="71" fillId="2" borderId="0" xfId="2" applyFont="1" applyFill="1" applyAlignment="1">
      <alignment vertical="center"/>
    </xf>
    <xf numFmtId="164" fontId="72" fillId="2" borderId="0" xfId="2" applyFont="1" applyFill="1" applyAlignment="1">
      <alignment vertical="center"/>
    </xf>
    <xf numFmtId="164" fontId="73" fillId="2" borderId="0" xfId="2" applyFont="1" applyFill="1" applyAlignment="1">
      <alignment vertical="center"/>
    </xf>
    <xf numFmtId="164" fontId="74" fillId="2" borderId="0" xfId="2" applyFont="1" applyFill="1" applyBorder="1" applyAlignment="1">
      <alignment vertical="center"/>
    </xf>
    <xf numFmtId="164" fontId="75" fillId="2" borderId="0" xfId="2" applyFont="1" applyFill="1" applyBorder="1" applyAlignment="1">
      <alignment vertical="center"/>
    </xf>
    <xf numFmtId="164" fontId="76" fillId="2" borderId="0" xfId="2" applyFont="1" applyFill="1" applyBorder="1" applyAlignment="1">
      <alignment vertical="center"/>
    </xf>
    <xf numFmtId="164" fontId="77" fillId="2" borderId="0" xfId="2" applyFont="1" applyFill="1" applyBorder="1" applyAlignment="1">
      <alignment horizontal="center" vertical="center"/>
    </xf>
    <xf numFmtId="2" fontId="5" fillId="2" borderId="0" xfId="1" applyNumberFormat="1" applyFont="1" applyFill="1" applyBorder="1" applyAlignment="1">
      <alignment horizontal="center" vertical="center"/>
    </xf>
    <xf numFmtId="164" fontId="33" fillId="2" borderId="0" xfId="2" applyFont="1" applyFill="1" applyBorder="1" applyAlignment="1">
      <alignment vertical="center"/>
    </xf>
    <xf numFmtId="164" fontId="79" fillId="2" borderId="0" xfId="2" applyFont="1" applyFill="1" applyBorder="1" applyAlignment="1">
      <alignment vertical="center"/>
    </xf>
    <xf numFmtId="164" fontId="66" fillId="3" borderId="0" xfId="2" applyFont="1" applyFill="1" applyBorder="1" applyAlignment="1">
      <alignment vertical="center"/>
    </xf>
    <xf numFmtId="0" fontId="67" fillId="2" borderId="0" xfId="0" applyFont="1" applyFill="1" applyAlignment="1">
      <alignment vertical="center"/>
    </xf>
    <xf numFmtId="164" fontId="13" fillId="4" borderId="2" xfId="2" applyFont="1" applyFill="1" applyBorder="1" applyAlignment="1">
      <alignment horizontal="center" vertical="center"/>
    </xf>
    <xf numFmtId="164" fontId="5" fillId="4" borderId="2" xfId="2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64" fontId="68" fillId="4" borderId="0" xfId="2" applyFont="1" applyFill="1" applyBorder="1" applyAlignment="1">
      <alignment vertical="center"/>
    </xf>
    <xf numFmtId="0" fontId="49" fillId="2" borderId="2" xfId="2" applyNumberFormat="1" applyFont="1" applyFill="1" applyBorder="1" applyAlignment="1">
      <alignment vertical="center"/>
    </xf>
    <xf numFmtId="0" fontId="14" fillId="2" borderId="2" xfId="2" applyNumberFormat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2" xfId="2" applyNumberFormat="1" applyFont="1" applyFill="1" applyBorder="1" applyAlignment="1">
      <alignment horizontal="center" vertical="center"/>
    </xf>
    <xf numFmtId="164" fontId="69" fillId="2" borderId="0" xfId="2" applyFont="1" applyFill="1" applyBorder="1" applyAlignment="1">
      <alignment vertical="center"/>
    </xf>
    <xf numFmtId="164" fontId="8" fillId="2" borderId="2" xfId="2" applyFont="1" applyFill="1" applyBorder="1" applyAlignment="1">
      <alignment vertical="center"/>
    </xf>
    <xf numFmtId="164" fontId="69" fillId="2" borderId="0" xfId="2" applyFont="1" applyFill="1" applyAlignment="1">
      <alignment vertical="center"/>
    </xf>
    <xf numFmtId="0" fontId="14" fillId="2" borderId="2" xfId="0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/>
    </xf>
    <xf numFmtId="0" fontId="15" fillId="2" borderId="2" xfId="2" applyNumberFormat="1" applyFont="1" applyFill="1" applyBorder="1" applyAlignment="1">
      <alignment horizontal="center" vertical="center"/>
    </xf>
    <xf numFmtId="0" fontId="58" fillId="2" borderId="0" xfId="0" applyFont="1" applyFill="1" applyAlignment="1">
      <alignment vertical="center"/>
    </xf>
    <xf numFmtId="164" fontId="11" fillId="2" borderId="2" xfId="2" applyFont="1" applyFill="1" applyBorder="1" applyAlignment="1">
      <alignment vertical="center"/>
    </xf>
    <xf numFmtId="164" fontId="5" fillId="2" borderId="2" xfId="2" applyFont="1" applyFill="1" applyBorder="1" applyAlignment="1">
      <alignment vertical="center"/>
    </xf>
    <xf numFmtId="164" fontId="15" fillId="2" borderId="2" xfId="2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45" fillId="2" borderId="2" xfId="0" applyFont="1" applyFill="1" applyBorder="1" applyAlignment="1">
      <alignment horizontal="center" vertical="center"/>
    </xf>
    <xf numFmtId="0" fontId="67" fillId="2" borderId="0" xfId="0" applyFont="1" applyFill="1" applyAlignment="1">
      <alignment horizontal="center" vertical="center"/>
    </xf>
    <xf numFmtId="164" fontId="49" fillId="2" borderId="0" xfId="2" applyFont="1" applyFill="1" applyBorder="1" applyAlignment="1">
      <alignment horizontal="center" vertical="center"/>
    </xf>
    <xf numFmtId="164" fontId="15" fillId="2" borderId="0" xfId="2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64" fontId="13" fillId="4" borderId="6" xfId="2" applyFont="1" applyFill="1" applyBorder="1" applyAlignment="1">
      <alignment horizontal="center" vertical="center"/>
    </xf>
    <xf numFmtId="164" fontId="5" fillId="4" borderId="6" xfId="2" applyFont="1" applyFill="1" applyBorder="1" applyAlignment="1">
      <alignment horizontal="center" vertical="center"/>
    </xf>
    <xf numFmtId="164" fontId="4" fillId="5" borderId="6" xfId="2" applyFont="1" applyFill="1" applyBorder="1" applyAlignment="1">
      <alignment horizontal="center" vertical="center"/>
    </xf>
    <xf numFmtId="164" fontId="8" fillId="2" borderId="6" xfId="2" applyFont="1" applyFill="1" applyBorder="1" applyAlignment="1">
      <alignment horizontal="center" vertical="center"/>
    </xf>
    <xf numFmtId="0" fontId="13" fillId="2" borderId="19" xfId="2" applyNumberFormat="1" applyFont="1" applyFill="1" applyBorder="1" applyAlignment="1">
      <alignment horizontal="center" vertical="center"/>
    </xf>
    <xf numFmtId="2" fontId="5" fillId="2" borderId="19" xfId="1" applyNumberFormat="1" applyFont="1" applyFill="1" applyBorder="1" applyAlignment="1">
      <alignment horizontal="center" vertical="center"/>
    </xf>
    <xf numFmtId="0" fontId="9" fillId="2" borderId="19" xfId="2" applyNumberFormat="1" applyFont="1" applyFill="1" applyBorder="1" applyAlignment="1">
      <alignment horizontal="center" vertical="center"/>
    </xf>
    <xf numFmtId="0" fontId="13" fillId="2" borderId="17" xfId="2" applyNumberFormat="1" applyFont="1" applyFill="1" applyBorder="1" applyAlignment="1">
      <alignment horizontal="center" vertical="center"/>
    </xf>
    <xf numFmtId="0" fontId="4" fillId="2" borderId="22" xfId="2" applyNumberFormat="1" applyFont="1" applyFill="1" applyBorder="1" applyAlignment="1">
      <alignment vertical="center"/>
    </xf>
    <xf numFmtId="0" fontId="13" fillId="2" borderId="5" xfId="2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vertical="center"/>
    </xf>
    <xf numFmtId="0" fontId="4" fillId="2" borderId="20" xfId="2" applyNumberFormat="1" applyFont="1" applyFill="1" applyBorder="1" applyAlignment="1">
      <alignment vertical="center"/>
    </xf>
    <xf numFmtId="0" fontId="13" fillId="2" borderId="23" xfId="2" applyNumberFormat="1" applyFont="1" applyFill="1" applyBorder="1" applyAlignment="1">
      <alignment horizontal="center" vertical="center"/>
    </xf>
    <xf numFmtId="2" fontId="5" fillId="2" borderId="23" xfId="1" applyNumberFormat="1" applyFont="1" applyFill="1" applyBorder="1" applyAlignment="1">
      <alignment horizontal="center" vertical="center"/>
    </xf>
    <xf numFmtId="0" fontId="9" fillId="2" borderId="23" xfId="2" applyNumberFormat="1" applyFont="1" applyFill="1" applyBorder="1" applyAlignment="1">
      <alignment horizontal="center" vertical="center"/>
    </xf>
    <xf numFmtId="0" fontId="13" fillId="2" borderId="21" xfId="2" applyNumberFormat="1" applyFont="1" applyFill="1" applyBorder="1" applyAlignment="1">
      <alignment horizontal="center" vertical="center"/>
    </xf>
    <xf numFmtId="0" fontId="81" fillId="2" borderId="0" xfId="0" applyFont="1" applyFill="1"/>
    <xf numFmtId="164" fontId="5" fillId="4" borderId="2" xfId="2" applyFont="1" applyFill="1" applyBorder="1" applyAlignment="1">
      <alignment vertical="center"/>
    </xf>
    <xf numFmtId="0" fontId="49" fillId="2" borderId="2" xfId="0" applyFont="1" applyFill="1" applyBorder="1" applyAlignment="1">
      <alignment horizontal="center" vertical="center"/>
    </xf>
    <xf numFmtId="164" fontId="15" fillId="2" borderId="0" xfId="2" applyFont="1" applyFill="1" applyAlignment="1">
      <alignment horizontal="center" vertical="center"/>
    </xf>
    <xf numFmtId="0" fontId="5" fillId="2" borderId="13" xfId="0" applyFont="1" applyFill="1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8" fillId="12" borderId="13" xfId="0" applyFont="1" applyFill="1" applyBorder="1"/>
    <xf numFmtId="0" fontId="82" fillId="12" borderId="8" xfId="0" applyFont="1" applyFill="1" applyBorder="1" applyAlignment="1">
      <alignment horizontal="center"/>
    </xf>
    <xf numFmtId="0" fontId="58" fillId="12" borderId="8" xfId="0" applyFont="1" applyFill="1" applyBorder="1" applyAlignment="1">
      <alignment horizontal="center"/>
    </xf>
    <xf numFmtId="0" fontId="58" fillId="12" borderId="14" xfId="0" applyFont="1" applyFill="1" applyBorder="1" applyAlignment="1">
      <alignment horizontal="center"/>
    </xf>
    <xf numFmtId="0" fontId="53" fillId="12" borderId="15" xfId="0" applyFont="1" applyFill="1" applyBorder="1"/>
    <xf numFmtId="0" fontId="82" fillId="12" borderId="0" xfId="0" applyFont="1" applyFill="1" applyAlignment="1">
      <alignment horizontal="center"/>
    </xf>
    <xf numFmtId="0" fontId="83" fillId="12" borderId="15" xfId="0" applyFont="1" applyFill="1" applyBorder="1"/>
    <xf numFmtId="0" fontId="83" fillId="12" borderId="2" xfId="0" applyFont="1" applyFill="1" applyBorder="1" applyAlignment="1">
      <alignment horizontal="center"/>
    </xf>
    <xf numFmtId="0" fontId="83" fillId="12" borderId="9" xfId="0" applyFont="1" applyFill="1" applyBorder="1" applyAlignment="1">
      <alignment horizontal="center"/>
    </xf>
    <xf numFmtId="16" fontId="84" fillId="12" borderId="2" xfId="0" applyNumberFormat="1" applyFont="1" applyFill="1" applyBorder="1" applyAlignment="1">
      <alignment horizontal="center"/>
    </xf>
    <xf numFmtId="170" fontId="84" fillId="12" borderId="2" xfId="0" applyNumberFormat="1" applyFont="1" applyFill="1" applyBorder="1" applyAlignment="1">
      <alignment horizontal="center"/>
    </xf>
    <xf numFmtId="16" fontId="84" fillId="12" borderId="9" xfId="0" applyNumberFormat="1" applyFont="1" applyFill="1" applyBorder="1" applyAlignment="1">
      <alignment horizontal="center"/>
    </xf>
    <xf numFmtId="0" fontId="83" fillId="12" borderId="10" xfId="0" applyFont="1" applyFill="1" applyBorder="1"/>
    <xf numFmtId="0" fontId="82" fillId="12" borderId="1" xfId="0" applyFont="1" applyFill="1" applyBorder="1" applyAlignment="1">
      <alignment horizontal="center"/>
    </xf>
    <xf numFmtId="0" fontId="83" fillId="12" borderId="3" xfId="0" applyFont="1" applyFill="1" applyBorder="1" applyAlignment="1">
      <alignment horizontal="center"/>
    </xf>
    <xf numFmtId="0" fontId="83" fillId="12" borderId="16" xfId="0" applyFont="1" applyFill="1" applyBorder="1" applyAlignment="1">
      <alignment horizontal="center"/>
    </xf>
    <xf numFmtId="0" fontId="0" fillId="12" borderId="0" xfId="0" applyFill="1" applyAlignment="1">
      <alignment vertical="center"/>
    </xf>
    <xf numFmtId="164" fontId="64" fillId="2" borderId="0" xfId="2" applyFont="1" applyFill="1"/>
    <xf numFmtId="0" fontId="85" fillId="2" borderId="0" xfId="0" applyFont="1" applyFill="1"/>
    <xf numFmtId="0" fontId="86" fillId="12" borderId="0" xfId="0" applyFont="1" applyFill="1"/>
    <xf numFmtId="164" fontId="87" fillId="2" borderId="0" xfId="2" applyFont="1" applyFill="1" applyBorder="1"/>
    <xf numFmtId="164" fontId="71" fillId="4" borderId="2" xfId="2" applyFont="1" applyFill="1" applyBorder="1"/>
    <xf numFmtId="164" fontId="64" fillId="4" borderId="13" xfId="2" applyFont="1" applyFill="1" applyBorder="1" applyAlignment="1">
      <alignment horizontal="center" vertical="center"/>
    </xf>
    <xf numFmtId="165" fontId="88" fillId="4" borderId="24" xfId="2" applyNumberFormat="1" applyFont="1" applyFill="1" applyBorder="1"/>
    <xf numFmtId="164" fontId="89" fillId="2" borderId="0" xfId="2" applyFont="1" applyFill="1" applyBorder="1" applyAlignment="1">
      <alignment horizontal="center"/>
    </xf>
    <xf numFmtId="0" fontId="86" fillId="2" borderId="2" xfId="0" applyFont="1" applyFill="1" applyBorder="1"/>
    <xf numFmtId="0" fontId="90" fillId="2" borderId="2" xfId="0" applyFont="1" applyFill="1" applyBorder="1" applyAlignment="1">
      <alignment horizontal="center"/>
    </xf>
    <xf numFmtId="165" fontId="91" fillId="2" borderId="2" xfId="2" applyNumberFormat="1" applyFont="1" applyFill="1" applyBorder="1" applyAlignment="1">
      <alignment horizontal="center"/>
    </xf>
    <xf numFmtId="0" fontId="89" fillId="2" borderId="2" xfId="2" applyNumberFormat="1" applyFont="1" applyFill="1" applyBorder="1"/>
    <xf numFmtId="0" fontId="90" fillId="2" borderId="2" xfId="2" applyNumberFormat="1" applyFont="1" applyFill="1" applyBorder="1" applyAlignment="1">
      <alignment horizontal="center"/>
    </xf>
    <xf numFmtId="164" fontId="90" fillId="2" borderId="2" xfId="2" applyFont="1" applyFill="1" applyBorder="1" applyAlignment="1">
      <alignment horizontal="center"/>
    </xf>
    <xf numFmtId="0" fontId="92" fillId="2" borderId="2" xfId="0" applyFont="1" applyFill="1" applyBorder="1" applyAlignment="1">
      <alignment horizontal="center"/>
    </xf>
    <xf numFmtId="164" fontId="92" fillId="2" borderId="2" xfId="2" applyFont="1" applyFill="1" applyBorder="1" applyAlignment="1">
      <alignment horizontal="center"/>
    </xf>
    <xf numFmtId="164" fontId="90" fillId="3" borderId="2" xfId="2" applyFont="1" applyFill="1" applyBorder="1" applyAlignment="1">
      <alignment horizontal="center"/>
    </xf>
    <xf numFmtId="165" fontId="91" fillId="2" borderId="0" xfId="2" applyNumberFormat="1" applyFont="1" applyFill="1" applyBorder="1" applyAlignment="1">
      <alignment horizontal="center"/>
    </xf>
    <xf numFmtId="0" fontId="95" fillId="2" borderId="0" xfId="0" applyFont="1" applyFill="1" applyAlignment="1">
      <alignment horizontal="center"/>
    </xf>
    <xf numFmtId="0" fontId="86" fillId="2" borderId="0" xfId="0" applyFont="1" applyFill="1"/>
    <xf numFmtId="0" fontId="86" fillId="12" borderId="2" xfId="0" applyFont="1" applyFill="1" applyBorder="1"/>
    <xf numFmtId="0" fontId="95" fillId="2" borderId="2" xfId="0" applyFont="1" applyFill="1" applyBorder="1"/>
    <xf numFmtId="164" fontId="93" fillId="2" borderId="0" xfId="2" applyFont="1" applyFill="1" applyBorder="1" applyAlignment="1">
      <alignment horizontal="center"/>
    </xf>
    <xf numFmtId="0" fontId="93" fillId="2" borderId="0" xfId="0" applyFont="1" applyFill="1" applyAlignment="1">
      <alignment horizontal="center"/>
    </xf>
    <xf numFmtId="0" fontId="94" fillId="2" borderId="0" xfId="0" applyFont="1" applyFill="1" applyAlignment="1">
      <alignment horizontal="center"/>
    </xf>
    <xf numFmtId="164" fontId="94" fillId="2" borderId="0" xfId="2" applyFont="1" applyFill="1" applyBorder="1" applyAlignment="1">
      <alignment horizontal="center"/>
    </xf>
    <xf numFmtId="164" fontId="93" fillId="3" borderId="0" xfId="2" applyFont="1" applyFill="1" applyBorder="1" applyAlignment="1">
      <alignment horizontal="center"/>
    </xf>
    <xf numFmtId="164" fontId="64" fillId="4" borderId="2" xfId="2" applyFont="1" applyFill="1" applyBorder="1" applyAlignment="1">
      <alignment horizontal="center" vertical="center"/>
    </xf>
    <xf numFmtId="165" fontId="88" fillId="4" borderId="2" xfId="2" applyNumberFormat="1" applyFont="1" applyFill="1" applyBorder="1"/>
    <xf numFmtId="169" fontId="92" fillId="2" borderId="2" xfId="2" applyNumberFormat="1" applyFont="1" applyFill="1" applyBorder="1" applyAlignment="1">
      <alignment horizontal="center"/>
    </xf>
    <xf numFmtId="164" fontId="90" fillId="4" borderId="2" xfId="2" applyFont="1" applyFill="1" applyBorder="1" applyAlignment="1">
      <alignment horizontal="center"/>
    </xf>
    <xf numFmtId="0" fontId="90" fillId="12" borderId="2" xfId="0" applyFont="1" applyFill="1" applyBorder="1" applyAlignment="1">
      <alignment horizontal="center"/>
    </xf>
    <xf numFmtId="166" fontId="96" fillId="2" borderId="2" xfId="2" applyNumberFormat="1" applyFont="1" applyFill="1" applyBorder="1"/>
    <xf numFmtId="15" fontId="97" fillId="2" borderId="2" xfId="0" applyNumberFormat="1" applyFont="1" applyFill="1" applyBorder="1"/>
    <xf numFmtId="15" fontId="96" fillId="2" borderId="2" xfId="0" applyNumberFormat="1" applyFont="1" applyFill="1" applyBorder="1"/>
    <xf numFmtId="15" fontId="96" fillId="2" borderId="2" xfId="2" applyNumberFormat="1" applyFont="1" applyFill="1" applyBorder="1" applyAlignment="1">
      <alignment horizontal="center"/>
    </xf>
    <xf numFmtId="0" fontId="58" fillId="2" borderId="0" xfId="0" applyFont="1" applyFill="1"/>
    <xf numFmtId="0" fontId="58" fillId="2" borderId="0" xfId="0" applyFont="1" applyFill="1" applyAlignment="1">
      <alignment horizontal="center" vertical="center"/>
    </xf>
    <xf numFmtId="0" fontId="98" fillId="9" borderId="15" xfId="0" applyFont="1" applyFill="1" applyBorder="1" applyAlignment="1">
      <alignment vertical="center"/>
    </xf>
    <xf numFmtId="0" fontId="98" fillId="9" borderId="0" xfId="0" applyFont="1" applyFill="1" applyAlignment="1">
      <alignment vertical="center"/>
    </xf>
    <xf numFmtId="0" fontId="58" fillId="9" borderId="15" xfId="0" applyFont="1" applyFill="1" applyBorder="1" applyAlignment="1">
      <alignment vertical="center"/>
    </xf>
    <xf numFmtId="0" fontId="33" fillId="3" borderId="0" xfId="0" applyFont="1" applyFill="1" applyAlignment="1">
      <alignment horizontal="center" vertical="center"/>
    </xf>
    <xf numFmtId="0" fontId="95" fillId="2" borderId="0" xfId="2" applyNumberFormat="1" applyFont="1" applyFill="1" applyBorder="1" applyAlignment="1">
      <alignment horizontal="center" vertical="center"/>
    </xf>
    <xf numFmtId="0" fontId="49" fillId="2" borderId="3" xfId="0" applyFont="1" applyFill="1" applyBorder="1" applyAlignment="1">
      <alignment horizontal="center" vertical="center"/>
    </xf>
    <xf numFmtId="164" fontId="49" fillId="2" borderId="0" xfId="2" applyFont="1" applyFill="1" applyBorder="1"/>
    <xf numFmtId="164" fontId="4" fillId="2" borderId="22" xfId="2" applyFont="1" applyFill="1" applyBorder="1"/>
    <xf numFmtId="0" fontId="49" fillId="2" borderId="22" xfId="2" applyNumberFormat="1" applyFont="1" applyFill="1" applyBorder="1"/>
    <xf numFmtId="164" fontId="4" fillId="2" borderId="20" xfId="2" applyFont="1" applyFill="1" applyBorder="1"/>
    <xf numFmtId="168" fontId="49" fillId="2" borderId="19" xfId="2" applyNumberFormat="1" applyFont="1" applyFill="1" applyBorder="1" applyAlignment="1">
      <alignment horizontal="center"/>
    </xf>
    <xf numFmtId="164" fontId="14" fillId="2" borderId="19" xfId="0" applyNumberFormat="1" applyFont="1" applyFill="1" applyBorder="1" applyAlignment="1">
      <alignment horizontal="center"/>
    </xf>
    <xf numFmtId="164" fontId="14" fillId="2" borderId="19" xfId="2" applyFont="1" applyFill="1" applyBorder="1" applyAlignment="1">
      <alignment horizontal="center"/>
    </xf>
    <xf numFmtId="164" fontId="14" fillId="2" borderId="17" xfId="0" applyNumberFormat="1" applyFont="1" applyFill="1" applyBorder="1" applyAlignment="1">
      <alignment horizontal="center"/>
    </xf>
    <xf numFmtId="164" fontId="14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8" fontId="49" fillId="2" borderId="23" xfId="2" applyNumberFormat="1" applyFont="1" applyFill="1" applyBorder="1" applyAlignment="1">
      <alignment horizontal="center"/>
    </xf>
    <xf numFmtId="164" fontId="14" fillId="2" borderId="23" xfId="0" applyNumberFormat="1" applyFont="1" applyFill="1" applyBorder="1" applyAlignment="1">
      <alignment horizontal="center"/>
    </xf>
    <xf numFmtId="164" fontId="9" fillId="2" borderId="23" xfId="2" applyFont="1" applyFill="1" applyBorder="1" applyAlignment="1">
      <alignment horizontal="center"/>
    </xf>
    <xf numFmtId="164" fontId="49" fillId="2" borderId="23" xfId="2" applyFont="1" applyFill="1" applyBorder="1" applyAlignment="1">
      <alignment horizontal="center"/>
    </xf>
    <xf numFmtId="164" fontId="14" fillId="2" borderId="23" xfId="2" applyFont="1" applyFill="1" applyBorder="1" applyAlignment="1">
      <alignment horizontal="center"/>
    </xf>
    <xf numFmtId="164" fontId="15" fillId="2" borderId="23" xfId="2" applyFont="1" applyFill="1" applyBorder="1" applyAlignment="1">
      <alignment horizontal="center"/>
    </xf>
    <xf numFmtId="164" fontId="15" fillId="2" borderId="23" xfId="0" applyNumberFormat="1" applyFont="1" applyFill="1" applyBorder="1" applyAlignment="1">
      <alignment horizontal="center"/>
    </xf>
    <xf numFmtId="164" fontId="14" fillId="2" borderId="21" xfId="0" applyNumberFormat="1" applyFont="1" applyFill="1" applyBorder="1" applyAlignment="1">
      <alignment horizontal="center"/>
    </xf>
    <xf numFmtId="164" fontId="7" fillId="4" borderId="2" xfId="2" applyFont="1" applyFill="1" applyBorder="1" applyAlignment="1">
      <alignment vertical="center"/>
    </xf>
    <xf numFmtId="0" fontId="9" fillId="2" borderId="19" xfId="0" applyFont="1" applyFill="1" applyBorder="1" applyAlignment="1">
      <alignment horizontal="center" vertical="center"/>
    </xf>
    <xf numFmtId="16" fontId="99" fillId="12" borderId="0" xfId="0" applyNumberFormat="1" applyFont="1" applyFill="1" applyAlignment="1">
      <alignment horizontal="center"/>
    </xf>
    <xf numFmtId="170" fontId="99" fillId="12" borderId="0" xfId="0" applyNumberFormat="1" applyFont="1" applyFill="1" applyAlignment="1">
      <alignment horizontal="center"/>
    </xf>
    <xf numFmtId="16" fontId="99" fillId="12" borderId="12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 vertical="center"/>
    </xf>
    <xf numFmtId="1" fontId="90" fillId="2" borderId="2" xfId="2" applyNumberFormat="1" applyFont="1" applyFill="1" applyBorder="1" applyAlignment="1">
      <alignment horizont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2" borderId="2" xfId="2" applyNumberFormat="1" applyFont="1" applyFill="1" applyBorder="1" applyAlignment="1">
      <alignment horizontal="center" vertical="center"/>
    </xf>
    <xf numFmtId="0" fontId="58" fillId="0" borderId="0" xfId="0" applyFont="1"/>
    <xf numFmtId="0" fontId="58" fillId="0" borderId="0" xfId="0" applyFont="1" applyAlignment="1">
      <alignment horizontal="center"/>
    </xf>
    <xf numFmtId="2" fontId="58" fillId="0" borderId="0" xfId="0" applyNumberFormat="1" applyFont="1" applyAlignment="1">
      <alignment horizontal="center"/>
    </xf>
    <xf numFmtId="0" fontId="83" fillId="0" borderId="0" xfId="0" applyFont="1" applyAlignment="1">
      <alignment horizontal="center"/>
    </xf>
    <xf numFmtId="2" fontId="83" fillId="0" borderId="0" xfId="0" applyNumberFormat="1" applyFont="1" applyAlignment="1">
      <alignment horizontal="center"/>
    </xf>
    <xf numFmtId="0" fontId="49" fillId="2" borderId="7" xfId="2" applyNumberFormat="1" applyFont="1" applyFill="1" applyBorder="1" applyAlignment="1">
      <alignment horizontal="left" vertical="center"/>
    </xf>
    <xf numFmtId="0" fontId="9" fillId="2" borderId="23" xfId="0" applyFont="1" applyFill="1" applyBorder="1" applyAlignment="1">
      <alignment horizontal="center" vertical="center"/>
    </xf>
    <xf numFmtId="0" fontId="49" fillId="2" borderId="6" xfId="0" applyFont="1" applyFill="1" applyBorder="1" applyAlignment="1">
      <alignment horizontal="center" vertical="center"/>
    </xf>
    <xf numFmtId="0" fontId="63" fillId="2" borderId="2" xfId="0" applyFont="1" applyFill="1" applyBorder="1" applyAlignment="1">
      <alignment horizontal="center" vertical="center"/>
    </xf>
    <xf numFmtId="0" fontId="49" fillId="2" borderId="7" xfId="0" applyFont="1" applyFill="1" applyBorder="1" applyAlignment="1">
      <alignment horizontal="center" vertical="center"/>
    </xf>
    <xf numFmtId="0" fontId="63" fillId="2" borderId="7" xfId="0" applyFont="1" applyFill="1" applyBorder="1" applyAlignment="1">
      <alignment horizontal="center" vertical="center"/>
    </xf>
    <xf numFmtId="0" fontId="49" fillId="2" borderId="10" xfId="0" applyFont="1" applyFill="1" applyBorder="1" applyAlignment="1">
      <alignment vertical="center"/>
    </xf>
    <xf numFmtId="0" fontId="15" fillId="2" borderId="3" xfId="0" applyFont="1" applyFill="1" applyBorder="1" applyAlignment="1">
      <alignment horizontal="center" vertical="center"/>
    </xf>
    <xf numFmtId="0" fontId="62" fillId="2" borderId="2" xfId="0" applyFont="1" applyFill="1" applyBorder="1" applyAlignment="1">
      <alignment horizontal="center" vertical="center"/>
    </xf>
    <xf numFmtId="0" fontId="49" fillId="2" borderId="15" xfId="0" applyFont="1" applyFill="1" applyBorder="1" applyAlignment="1">
      <alignment vertical="center"/>
    </xf>
    <xf numFmtId="0" fontId="49" fillId="2" borderId="15" xfId="0" applyFont="1" applyFill="1" applyBorder="1" applyAlignment="1">
      <alignment horizontal="left" vertical="center"/>
    </xf>
    <xf numFmtId="0" fontId="4" fillId="2" borderId="18" xfId="2" applyNumberFormat="1" applyFont="1" applyFill="1" applyBorder="1" applyAlignment="1">
      <alignment vertical="center"/>
    </xf>
    <xf numFmtId="0" fontId="4" fillId="2" borderId="22" xfId="2" applyNumberFormat="1" applyFont="1" applyFill="1" applyBorder="1" applyAlignment="1">
      <alignment horizontal="left" vertical="center"/>
    </xf>
    <xf numFmtId="0" fontId="5" fillId="12" borderId="26" xfId="0" applyFont="1" applyFill="1" applyBorder="1" applyAlignment="1">
      <alignment horizontal="center" vertical="center"/>
    </xf>
    <xf numFmtId="0" fontId="33" fillId="3" borderId="7" xfId="0" applyFont="1" applyFill="1" applyBorder="1" applyAlignment="1">
      <alignment horizontal="center" vertical="center"/>
    </xf>
    <xf numFmtId="0" fontId="65" fillId="3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49" fillId="2" borderId="27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164" fontId="4" fillId="2" borderId="18" xfId="2" applyFont="1" applyFill="1" applyBorder="1"/>
    <xf numFmtId="0" fontId="45" fillId="2" borderId="22" xfId="0" applyFont="1" applyFill="1" applyBorder="1"/>
    <xf numFmtId="0" fontId="15" fillId="2" borderId="19" xfId="2" applyNumberFormat="1" applyFont="1" applyFill="1" applyBorder="1" applyAlignment="1">
      <alignment horizontal="center"/>
    </xf>
    <xf numFmtId="164" fontId="15" fillId="2" borderId="19" xfId="0" applyNumberFormat="1" applyFont="1" applyFill="1" applyBorder="1" applyAlignment="1">
      <alignment horizontal="center"/>
    </xf>
    <xf numFmtId="164" fontId="66" fillId="3" borderId="0" xfId="2" applyFont="1" applyFill="1" applyBorder="1" applyAlignment="1">
      <alignment vertical="center"/>
    </xf>
    <xf numFmtId="164" fontId="78" fillId="4" borderId="0" xfId="2" applyFont="1" applyFill="1" applyBorder="1" applyAlignment="1">
      <alignment horizontal="center" vertical="center"/>
    </xf>
    <xf numFmtId="164" fontId="17" fillId="4" borderId="0" xfId="2" applyFont="1" applyFill="1" applyBorder="1" applyAlignment="1">
      <alignment horizontal="center"/>
    </xf>
    <xf numFmtId="164" fontId="13" fillId="4" borderId="2" xfId="2" applyFont="1" applyFill="1" applyBorder="1" applyAlignment="1">
      <alignment horizontal="center" vertical="center"/>
    </xf>
    <xf numFmtId="0" fontId="14" fillId="2" borderId="2" xfId="2" applyNumberFormat="1" applyFont="1" applyFill="1" applyBorder="1" applyAlignment="1">
      <alignment horizontal="center" vertical="center"/>
    </xf>
    <xf numFmtId="1" fontId="49" fillId="2" borderId="7" xfId="0" applyNumberFormat="1" applyFont="1" applyFill="1" applyBorder="1" applyAlignment="1">
      <alignment horizontal="center" vertical="center"/>
    </xf>
    <xf numFmtId="1" fontId="49" fillId="2" borderId="25" xfId="0" applyNumberFormat="1" applyFont="1" applyFill="1" applyBorder="1" applyAlignment="1">
      <alignment horizontal="center" vertical="center"/>
    </xf>
    <xf numFmtId="1" fontId="49" fillId="2" borderId="4" xfId="0" applyNumberFormat="1" applyFont="1" applyFill="1" applyBorder="1" applyAlignment="1">
      <alignment horizontal="center" vertical="center"/>
    </xf>
    <xf numFmtId="164" fontId="49" fillId="4" borderId="2" xfId="2" applyFont="1" applyFill="1" applyBorder="1" applyAlignment="1">
      <alignment horizontal="center" vertical="center"/>
    </xf>
    <xf numFmtId="1" fontId="49" fillId="2" borderId="2" xfId="0" applyNumberFormat="1" applyFont="1" applyFill="1" applyBorder="1" applyAlignment="1">
      <alignment horizontal="center" vertical="center"/>
    </xf>
    <xf numFmtId="0" fontId="49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7" xfId="2" applyNumberFormat="1" applyFont="1" applyFill="1" applyBorder="1" applyAlignment="1">
      <alignment horizontal="center" vertical="center"/>
    </xf>
    <xf numFmtId="0" fontId="14" fillId="2" borderId="4" xfId="2" applyNumberFormat="1" applyFont="1" applyFill="1" applyBorder="1" applyAlignment="1">
      <alignment horizontal="center" vertical="center"/>
    </xf>
    <xf numFmtId="1" fontId="49" fillId="2" borderId="2" xfId="1" applyNumberFormat="1" applyFont="1" applyFill="1" applyBorder="1" applyAlignment="1">
      <alignment horizontal="center" vertical="center"/>
    </xf>
    <xf numFmtId="164" fontId="80" fillId="3" borderId="0" xfId="2" applyFont="1" applyFill="1" applyBorder="1" applyAlignment="1">
      <alignment horizontal="center" vertical="center"/>
    </xf>
    <xf numFmtId="1" fontId="49" fillId="2" borderId="2" xfId="2" applyNumberFormat="1" applyFont="1" applyFill="1" applyBorder="1" applyAlignment="1">
      <alignment horizontal="center" vertical="center"/>
    </xf>
    <xf numFmtId="1" fontId="49" fillId="2" borderId="7" xfId="1" applyNumberFormat="1" applyFont="1" applyFill="1" applyBorder="1" applyAlignment="1">
      <alignment horizontal="center" vertical="center"/>
    </xf>
    <xf numFmtId="1" fontId="49" fillId="2" borderId="25" xfId="1" applyNumberFormat="1" applyFont="1" applyFill="1" applyBorder="1" applyAlignment="1">
      <alignment horizontal="center" vertical="center"/>
    </xf>
    <xf numFmtId="1" fontId="49" fillId="2" borderId="4" xfId="1" applyNumberFormat="1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164" fontId="64" fillId="4" borderId="2" xfId="2" applyFont="1" applyFill="1" applyBorder="1" applyAlignment="1">
      <alignment horizontal="center"/>
    </xf>
    <xf numFmtId="164" fontId="64" fillId="4" borderId="6" xfId="2" applyFont="1" applyFill="1" applyBorder="1" applyAlignment="1">
      <alignment horizontal="center"/>
    </xf>
    <xf numFmtId="0" fontId="7" fillId="4" borderId="0" xfId="0" applyFont="1" applyFill="1"/>
    <xf numFmtId="164" fontId="7" fillId="4" borderId="0" xfId="2" applyFont="1" applyFill="1" applyBorder="1"/>
    <xf numFmtId="0" fontId="32" fillId="8" borderId="13" xfId="0" applyFont="1" applyFill="1" applyBorder="1" applyAlignment="1">
      <alignment horizontal="center" vertical="center"/>
    </xf>
    <xf numFmtId="0" fontId="32" fillId="8" borderId="8" xfId="0" applyFont="1" applyFill="1" applyBorder="1" applyAlignment="1">
      <alignment horizontal="center" vertical="center"/>
    </xf>
    <xf numFmtId="0" fontId="0" fillId="7" borderId="0" xfId="0" applyFill="1"/>
    <xf numFmtId="0" fontId="42" fillId="10" borderId="0" xfId="0" applyFont="1" applyFill="1" applyAlignment="1">
      <alignment vertical="center"/>
    </xf>
    <xf numFmtId="0" fontId="4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52" fillId="2" borderId="0" xfId="2" applyNumberFormat="1" applyFont="1" applyFill="1" applyBorder="1"/>
    <xf numFmtId="0" fontId="9" fillId="2" borderId="0" xfId="0" applyFont="1" applyFill="1" applyBorder="1" applyAlignment="1">
      <alignment horizontal="center" vertical="center"/>
    </xf>
  </cellXfs>
  <cellStyles count="3">
    <cellStyle name="Excel Built-in Normal" xfId="2" xr:uid="{536EA266-E649-48CA-BD1B-DD09516D82DA}"/>
    <cellStyle name="Komma" xfId="1" builtinId="3"/>
    <cellStyle name="Standaard" xfId="0" builtinId="0"/>
  </cellStyles>
  <dxfs count="0"/>
  <tableStyles count="0" defaultTableStyle="TableStyleMedium2" defaultPivotStyle="PivotStyleLight16"/>
  <colors>
    <mruColors>
      <color rgb="FF0F06BA"/>
      <color rgb="FFC0C0C0"/>
      <color rgb="FFDDDDDD"/>
      <color rgb="FFEAEAEA"/>
      <color rgb="FF009900"/>
      <color rgb="FF00CC00"/>
      <color rgb="FF669900"/>
      <color rgb="FF33CC33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388620</xdr:colOff>
      <xdr:row>0</xdr:row>
      <xdr:rowOff>0</xdr:rowOff>
    </xdr:from>
    <xdr:ext cx="5433060" cy="5791200"/>
    <xdr:sp macro="" textlink="">
      <xdr:nvSpPr>
        <xdr:cNvPr id="9" name="Rechthoek 8">
          <a:extLst>
            <a:ext uri="{FF2B5EF4-FFF2-40B4-BE49-F238E27FC236}">
              <a16:creationId xmlns:a16="http://schemas.microsoft.com/office/drawing/2014/main" id="{2284D65F-9EDB-4018-82B3-2D04C876AF33}"/>
            </a:ext>
          </a:extLst>
        </xdr:cNvPr>
        <xdr:cNvSpPr/>
      </xdr:nvSpPr>
      <xdr:spPr>
        <a:xfrm>
          <a:off x="5875020" y="0"/>
          <a:ext cx="5433060" cy="5791200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nl-NL" sz="16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Sjoeldatums</a:t>
          </a:r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2023-2024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13 september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27 september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11 oktober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25 oktober  Jaarvergadering + sjoelen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8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29 november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december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december Kerst-Bingo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10 januari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januari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31 januari Gezellige Sjoelavond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7 februari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21 februari        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Koppeltoernooi→→→→→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6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 maart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3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17 april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24 april </a:t>
          </a:r>
        </a:p>
        <a:p>
          <a:pPr algn="ctr"/>
          <a:r>
            <a:rPr lang="nl-NL" sz="16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Bingo sjoelen + prijsuitreiking</a:t>
          </a:r>
        </a:p>
        <a:p>
          <a:pPr algn="ctr"/>
          <a:endParaRPr lang="nl-NL" sz="16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 baseline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  <a:p>
          <a:pPr algn="ctr"/>
          <a:endParaRPr lang="nl-NL" sz="20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17</xdr:col>
      <xdr:colOff>175260</xdr:colOff>
      <xdr:row>0</xdr:row>
      <xdr:rowOff>22860</xdr:rowOff>
    </xdr:from>
    <xdr:to>
      <xdr:col>23</xdr:col>
      <xdr:colOff>133920</xdr:colOff>
      <xdr:row>28</xdr:row>
      <xdr:rowOff>17156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02CE94B-DCFD-1DE2-0D39-E5FA92D0A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38460" y="22860"/>
          <a:ext cx="3616260" cy="5114936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332393</xdr:colOff>
      <xdr:row>27</xdr:row>
      <xdr:rowOff>38100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911CB53-44CE-3783-7C1B-B9B3D264E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037993" cy="497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4AF5DE08-E5C3-4D7B-A997-FDDCDEB73EEE}"/>
            </a:ext>
          </a:extLst>
        </xdr:cNvPr>
        <xdr:cNvSpPr/>
      </xdr:nvSpPr>
      <xdr:spPr>
        <a:xfrm>
          <a:off x="6265383" y="2381606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10</xdr:row>
      <xdr:rowOff>356</xdr:rowOff>
    </xdr:from>
    <xdr:ext cx="0" cy="0"/>
    <xdr:sp macro="" textlink="">
      <xdr:nvSpPr>
        <xdr:cNvPr id="2" name="Rechte verbindingslijn 10">
          <a:extLst>
            <a:ext uri="{FF2B5EF4-FFF2-40B4-BE49-F238E27FC236}">
              <a16:creationId xmlns:a16="http://schemas.microsoft.com/office/drawing/2014/main" id="{68571F18-65AF-4BA4-A235-252F5F6AE21D}"/>
            </a:ext>
          </a:extLst>
        </xdr:cNvPr>
        <xdr:cNvSpPr/>
      </xdr:nvSpPr>
      <xdr:spPr>
        <a:xfrm>
          <a:off x="8541858" y="2295881"/>
          <a:ext cx="0" cy="0"/>
        </a:xfrm>
        <a:custGeom>
          <a:avLst/>
          <a:gdLst>
            <a:gd name="f0" fmla="val 10800000"/>
            <a:gd name="f1" fmla="val 5400000"/>
            <a:gd name="f2" fmla="val 180"/>
            <a:gd name="f3" fmla="val w"/>
            <a:gd name="f4" fmla="val h"/>
            <a:gd name="f5" fmla="val ss"/>
            <a:gd name="f6" fmla="val 0"/>
            <a:gd name="f7" fmla="+- 0 0 -180"/>
            <a:gd name="f8" fmla="+- 0 0 -360"/>
            <a:gd name="f9" fmla="abs f3"/>
            <a:gd name="f10" fmla="abs f4"/>
            <a:gd name="f11" fmla="abs f5"/>
            <a:gd name="f12" fmla="*/ f7 f0 1"/>
            <a:gd name="f13" fmla="*/ f8 f0 1"/>
            <a:gd name="f14" fmla="?: f9 f3 1"/>
            <a:gd name="f15" fmla="?: f10 f4 1"/>
            <a:gd name="f16" fmla="?: f11 f5 1"/>
            <a:gd name="f17" fmla="*/ f12 1 f2"/>
            <a:gd name="f18" fmla="*/ f13 1 f2"/>
            <a:gd name="f19" fmla="*/ f14 1 21600"/>
            <a:gd name="f20" fmla="*/ f15 1 21600"/>
            <a:gd name="f21" fmla="*/ 21600 f14 1"/>
            <a:gd name="f22" fmla="*/ 21600 f15 1"/>
            <a:gd name="f23" fmla="+- f17 0 f1"/>
            <a:gd name="f24" fmla="+- f18 0 f1"/>
            <a:gd name="f25" fmla="min f20 f19"/>
            <a:gd name="f26" fmla="*/ f21 1 f16"/>
            <a:gd name="f27" fmla="*/ f22 1 f16"/>
            <a:gd name="f28" fmla="val f26"/>
            <a:gd name="f29" fmla="val f27"/>
            <a:gd name="f30" fmla="*/ f6 f25 1"/>
            <a:gd name="f31" fmla="*/ f28 f25 1"/>
            <a:gd name="f32" fmla="*/ f29 f25 1"/>
          </a:gdLst>
          <a:ahLst/>
          <a:cxnLst>
            <a:cxn ang="3cd4">
              <a:pos x="hc" y="t"/>
            </a:cxn>
            <a:cxn ang="0">
              <a:pos x="r" y="vc"/>
            </a:cxn>
            <a:cxn ang="cd4">
              <a:pos x="hc" y="b"/>
            </a:cxn>
            <a:cxn ang="cd2">
              <a:pos x="l" y="vc"/>
            </a:cxn>
            <a:cxn ang="f23">
              <a:pos x="f30" y="f30"/>
            </a:cxn>
            <a:cxn ang="f24">
              <a:pos x="f31" y="f32"/>
            </a:cxn>
          </a:cxnLst>
          <a:rect l="f30" t="f30" r="f31" b="f32"/>
          <a:pathLst>
            <a:path>
              <a:moveTo>
                <a:pt x="f30" y="f30"/>
              </a:moveTo>
              <a:lnTo>
                <a:pt x="f31" y="f32"/>
              </a:lnTo>
            </a:path>
          </a:pathLst>
        </a:custGeom>
        <a:noFill/>
        <a:ln w="25402" cap="flat">
          <a:solidFill>
            <a:srgbClr val="000000"/>
          </a:solidFill>
          <a:prstDash val="solid"/>
          <a:miter/>
        </a:ln>
      </xdr:spPr>
      <xdr:txBody>
        <a:bodyPr vert="horz" wrap="none" lIns="0" tIns="0" rIns="0" bIns="0" anchor="ctr" anchorCtr="1" compatLnSpc="0">
          <a:noAutofit/>
        </a:bodyPr>
        <a:lstStyle/>
        <a:p>
          <a:pPr marL="0" marR="0" lvl="0" indent="0" defTabSz="914400" rtl="0" fontAlgn="auto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nl-NL" sz="1200" b="0" i="0" u="none" strike="noStrike" kern="1200" cap="none" spc="0" baseline="0">
            <a:solidFill>
              <a:srgbClr val="000000"/>
            </a:solidFill>
            <a:uFillTx/>
            <a:latin typeface="Times New Roman" pitchFamily="1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2EFFE1-EBB1-4742-BB49-FE37FA876394}">
  <dimension ref="A1:CG166"/>
  <sheetViews>
    <sheetView tabSelected="1" zoomScaleNormal="100" workbookViewId="0">
      <selection activeCell="P51" sqref="P51"/>
    </sheetView>
  </sheetViews>
  <sheetFormatPr defaultRowHeight="14.4"/>
  <sheetData>
    <row r="1" spans="1:85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  <c r="BR1" s="75"/>
      <c r="BS1" s="75"/>
      <c r="BT1" s="75"/>
      <c r="BU1" s="75"/>
      <c r="BV1" s="75"/>
      <c r="BW1" s="75"/>
      <c r="BX1" s="75"/>
      <c r="BY1" s="75"/>
      <c r="BZ1" s="75"/>
      <c r="CA1" s="75"/>
      <c r="CB1" s="75"/>
      <c r="CC1" s="75"/>
      <c r="CD1" s="75"/>
      <c r="CE1" s="75"/>
      <c r="CF1" s="75"/>
      <c r="CG1" s="75"/>
    </row>
    <row r="2" spans="1:85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  <c r="BR2" s="75"/>
      <c r="BS2" s="75"/>
      <c r="BT2" s="75"/>
      <c r="BU2" s="75"/>
      <c r="BV2" s="75"/>
      <c r="BW2" s="75"/>
      <c r="BX2" s="75"/>
      <c r="BY2" s="75"/>
      <c r="BZ2" s="75"/>
      <c r="CA2" s="75"/>
      <c r="CB2" s="75"/>
      <c r="CC2" s="75"/>
      <c r="CD2" s="75"/>
      <c r="CE2" s="75"/>
      <c r="CF2" s="75"/>
      <c r="CG2" s="75"/>
    </row>
    <row r="3" spans="1:85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</row>
    <row r="4" spans="1:85">
      <c r="A4" s="75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/>
      <c r="CC4" s="75"/>
      <c r="CD4" s="75"/>
      <c r="CE4" s="75"/>
      <c r="CF4" s="75"/>
      <c r="CG4" s="75"/>
    </row>
    <row r="5" spans="1:85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75"/>
      <c r="BP5" s="75"/>
      <c r="BQ5" s="75"/>
      <c r="BR5" s="75"/>
      <c r="BS5" s="75"/>
      <c r="BT5" s="75"/>
      <c r="BU5" s="75"/>
      <c r="BV5" s="75"/>
      <c r="BW5" s="75"/>
      <c r="BX5" s="75"/>
      <c r="BY5" s="75"/>
      <c r="BZ5" s="75"/>
      <c r="CA5" s="75"/>
      <c r="CB5" s="75"/>
      <c r="CC5" s="75"/>
      <c r="CD5" s="75"/>
      <c r="CE5" s="75"/>
      <c r="CF5" s="75"/>
      <c r="CG5" s="75"/>
    </row>
    <row r="6" spans="1:85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</row>
    <row r="7" spans="1:85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5"/>
      <c r="CB7" s="75"/>
      <c r="CC7" s="75"/>
      <c r="CD7" s="75"/>
      <c r="CE7" s="75"/>
      <c r="CF7" s="75"/>
      <c r="CG7" s="75"/>
    </row>
    <row r="8" spans="1:85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  <c r="BL8" s="75"/>
      <c r="BM8" s="75"/>
      <c r="BN8" s="75"/>
      <c r="BO8" s="75"/>
      <c r="BP8" s="75"/>
      <c r="BQ8" s="75"/>
      <c r="BR8" s="75"/>
      <c r="BS8" s="75"/>
      <c r="BT8" s="75"/>
      <c r="BU8" s="75"/>
      <c r="BV8" s="75"/>
      <c r="BW8" s="75"/>
      <c r="BX8" s="75"/>
      <c r="BY8" s="75"/>
      <c r="BZ8" s="75"/>
      <c r="CA8" s="75"/>
      <c r="CB8" s="75"/>
      <c r="CC8" s="75"/>
      <c r="CD8" s="75"/>
      <c r="CE8" s="75"/>
      <c r="CF8" s="75"/>
      <c r="CG8" s="75"/>
    </row>
    <row r="9" spans="1:85">
      <c r="A9" s="75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5"/>
      <c r="BU9" s="75"/>
      <c r="BV9" s="75"/>
      <c r="BW9" s="75"/>
      <c r="BX9" s="75"/>
      <c r="BY9" s="75"/>
      <c r="BZ9" s="75"/>
      <c r="CA9" s="75"/>
      <c r="CB9" s="75"/>
      <c r="CC9" s="75"/>
      <c r="CD9" s="75"/>
      <c r="CE9" s="75"/>
      <c r="CF9" s="75"/>
      <c r="CG9" s="75"/>
    </row>
    <row r="10" spans="1:85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5"/>
    </row>
    <row r="11" spans="1:85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</row>
    <row r="12" spans="1:85">
      <c r="A12" s="75"/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</row>
    <row r="13" spans="1:8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</row>
    <row r="14" spans="1:85">
      <c r="A14" s="75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</row>
    <row r="15" spans="1:85">
      <c r="A15" s="75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</row>
    <row r="16" spans="1:8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</row>
    <row r="17" spans="1:8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</row>
    <row r="18" spans="1:8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</row>
    <row r="19" spans="1:8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</row>
    <row r="20" spans="1:8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</row>
    <row r="21" spans="1:8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5"/>
      <c r="AP21" s="75"/>
      <c r="AQ21" s="75"/>
      <c r="AR21" s="75"/>
      <c r="AS21" s="75"/>
      <c r="AT21" s="75"/>
      <c r="AU21" s="75"/>
      <c r="AV21" s="75"/>
      <c r="AW21" s="75"/>
      <c r="AX21" s="75"/>
      <c r="AY21" s="75"/>
      <c r="AZ21" s="75"/>
      <c r="BA21" s="75"/>
      <c r="BB21" s="75"/>
      <c r="BC21" s="75"/>
      <c r="BD21" s="75"/>
      <c r="BE21" s="75"/>
      <c r="BF21" s="75"/>
      <c r="BG21" s="75"/>
      <c r="BH21" s="75"/>
      <c r="BI21" s="75"/>
      <c r="BJ21" s="75"/>
      <c r="BK21" s="75"/>
      <c r="BL21" s="75"/>
      <c r="BM21" s="75"/>
      <c r="BN21" s="75"/>
      <c r="BO21" s="75"/>
      <c r="BP21" s="75"/>
      <c r="BQ21" s="75"/>
      <c r="BR21" s="75"/>
      <c r="BS21" s="75"/>
      <c r="BT21" s="75"/>
      <c r="BU21" s="75"/>
      <c r="BV21" s="75"/>
      <c r="BW21" s="75"/>
      <c r="BX21" s="75"/>
      <c r="BY21" s="75"/>
      <c r="BZ21" s="75"/>
      <c r="CA21" s="75"/>
      <c r="CB21" s="75"/>
      <c r="CC21" s="75"/>
      <c r="CD21" s="75"/>
      <c r="CE21" s="75"/>
      <c r="CF21" s="75"/>
      <c r="CG21" s="75"/>
    </row>
    <row r="22" spans="1:8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5"/>
      <c r="BU22" s="75"/>
      <c r="BV22" s="75"/>
      <c r="BW22" s="75"/>
      <c r="BX22" s="75"/>
      <c r="BY22" s="75"/>
      <c r="BZ22" s="75"/>
      <c r="CA22" s="75"/>
      <c r="CB22" s="75"/>
      <c r="CC22" s="75"/>
      <c r="CD22" s="75"/>
      <c r="CE22" s="75"/>
      <c r="CF22" s="75"/>
      <c r="CG22" s="75"/>
    </row>
    <row r="23" spans="1:8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5"/>
      <c r="BU23" s="75"/>
      <c r="BV23" s="75"/>
      <c r="BW23" s="75"/>
      <c r="BX23" s="75"/>
      <c r="BY23" s="75"/>
      <c r="BZ23" s="75"/>
      <c r="CA23" s="75"/>
      <c r="CB23" s="75"/>
      <c r="CC23" s="75"/>
      <c r="CD23" s="75"/>
      <c r="CE23" s="75"/>
      <c r="CF23" s="75"/>
      <c r="CG23" s="75"/>
    </row>
    <row r="24" spans="1:8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5"/>
      <c r="BU24" s="75"/>
      <c r="BV24" s="75"/>
      <c r="BW24" s="75"/>
      <c r="BX24" s="75"/>
      <c r="BY24" s="75"/>
      <c r="BZ24" s="75"/>
      <c r="CA24" s="75"/>
      <c r="CB24" s="75"/>
      <c r="CC24" s="75"/>
      <c r="CD24" s="75"/>
      <c r="CE24" s="75"/>
      <c r="CF24" s="75"/>
      <c r="CG24" s="75"/>
    </row>
    <row r="25" spans="1:8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5"/>
      <c r="BU25" s="75"/>
      <c r="BV25" s="75"/>
      <c r="BW25" s="75"/>
      <c r="BX25" s="75"/>
      <c r="BY25" s="75"/>
      <c r="BZ25" s="75"/>
      <c r="CA25" s="75"/>
      <c r="CB25" s="75"/>
      <c r="CC25" s="75"/>
      <c r="CD25" s="75"/>
      <c r="CE25" s="75"/>
      <c r="CF25" s="75"/>
      <c r="CG25" s="75"/>
    </row>
    <row r="26" spans="1:8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5"/>
      <c r="BU26" s="75"/>
      <c r="BV26" s="75"/>
      <c r="BW26" s="75"/>
      <c r="BX26" s="75"/>
      <c r="BY26" s="75"/>
      <c r="BZ26" s="75"/>
      <c r="CA26" s="75"/>
      <c r="CB26" s="75"/>
      <c r="CC26" s="75"/>
      <c r="CD26" s="75"/>
      <c r="CE26" s="75"/>
      <c r="CF26" s="75"/>
      <c r="CG26" s="75"/>
    </row>
    <row r="27" spans="1:8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5"/>
      <c r="BU27" s="75"/>
      <c r="BV27" s="75"/>
      <c r="BW27" s="75"/>
      <c r="BX27" s="75"/>
      <c r="BY27" s="75"/>
      <c r="BZ27" s="75"/>
      <c r="CA27" s="75"/>
      <c r="CB27" s="75"/>
      <c r="CC27" s="75"/>
      <c r="CD27" s="75"/>
      <c r="CE27" s="75"/>
      <c r="CF27" s="75"/>
      <c r="CG27" s="75"/>
    </row>
    <row r="28" spans="1:8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5"/>
      <c r="BU28" s="75"/>
      <c r="BV28" s="75"/>
      <c r="BW28" s="75"/>
      <c r="BX28" s="75"/>
      <c r="BY28" s="75"/>
      <c r="BZ28" s="75"/>
      <c r="CA28" s="75"/>
      <c r="CB28" s="75"/>
      <c r="CC28" s="75"/>
      <c r="CD28" s="75"/>
      <c r="CE28" s="75"/>
      <c r="CF28" s="75"/>
      <c r="CG28" s="75"/>
    </row>
    <row r="29" spans="1:85">
      <c r="A29" s="75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5"/>
      <c r="BU29" s="75"/>
      <c r="BV29" s="75"/>
      <c r="BW29" s="75"/>
      <c r="BX29" s="75"/>
      <c r="BY29" s="75"/>
      <c r="BZ29" s="75"/>
      <c r="CA29" s="75"/>
      <c r="CB29" s="75"/>
      <c r="CC29" s="75"/>
      <c r="CD29" s="75"/>
      <c r="CE29" s="75"/>
      <c r="CF29" s="75"/>
      <c r="CG29" s="75"/>
    </row>
    <row r="30" spans="1:85">
      <c r="A30" s="75"/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5"/>
      <c r="BU30" s="75"/>
      <c r="BV30" s="75"/>
      <c r="BW30" s="75"/>
      <c r="BX30" s="75"/>
      <c r="BY30" s="75"/>
      <c r="BZ30" s="75"/>
      <c r="CA30" s="75"/>
      <c r="CB30" s="75"/>
      <c r="CC30" s="75"/>
      <c r="CD30" s="75"/>
      <c r="CE30" s="75"/>
      <c r="CF30" s="75"/>
      <c r="CG30" s="75"/>
    </row>
    <row r="31" spans="1:85">
      <c r="A31" s="75"/>
      <c r="B31" s="75"/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5"/>
      <c r="BU31" s="75"/>
      <c r="BV31" s="75"/>
      <c r="BW31" s="75"/>
      <c r="BX31" s="75"/>
      <c r="BY31" s="75"/>
      <c r="BZ31" s="75"/>
      <c r="CA31" s="75"/>
      <c r="CB31" s="75"/>
      <c r="CC31" s="75"/>
      <c r="CD31" s="75"/>
      <c r="CE31" s="75"/>
      <c r="CF31" s="75"/>
      <c r="CG31" s="75"/>
    </row>
    <row r="32" spans="1:85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5"/>
      <c r="BU32" s="75"/>
      <c r="BV32" s="75"/>
      <c r="BW32" s="75"/>
      <c r="BX32" s="75"/>
      <c r="BY32" s="75"/>
      <c r="BZ32" s="75"/>
      <c r="CA32" s="75"/>
      <c r="CB32" s="75"/>
      <c r="CC32" s="75"/>
      <c r="CD32" s="75"/>
      <c r="CE32" s="75"/>
      <c r="CF32" s="75"/>
      <c r="CG32" s="75"/>
    </row>
    <row r="33" spans="1:85">
      <c r="A33" s="75"/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</row>
    <row r="34" spans="1:85">
      <c r="A34" s="75"/>
      <c r="B34" s="75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</row>
    <row r="35" spans="1:85">
      <c r="A35" s="75"/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</row>
    <row r="36" spans="1:85">
      <c r="A36" s="75"/>
      <c r="B36" s="75"/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</row>
    <row r="37" spans="1:8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</row>
    <row r="38" spans="1:85">
      <c r="A38" s="75"/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</row>
    <row r="39" spans="1:85">
      <c r="A39" s="75"/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</row>
    <row r="40" spans="1:8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</row>
    <row r="41" spans="1:85">
      <c r="A41" s="75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</row>
    <row r="42" spans="1:85">
      <c r="A42" s="75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</row>
    <row r="43" spans="1:85">
      <c r="A43" s="75"/>
      <c r="B43" s="75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</row>
    <row r="44" spans="1:85">
      <c r="A44" s="75"/>
      <c r="B44" s="75"/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</row>
    <row r="45" spans="1:8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</row>
    <row r="46" spans="1:8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</row>
    <row r="47" spans="1:85">
      <c r="A47" s="75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</row>
    <row r="48" spans="1:85">
      <c r="A48" s="75"/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</row>
    <row r="49" spans="1:85">
      <c r="A49" s="75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5"/>
      <c r="BX49" s="75"/>
      <c r="BY49" s="75"/>
      <c r="BZ49" s="75"/>
      <c r="CA49" s="75"/>
      <c r="CB49" s="75"/>
      <c r="CC49" s="75"/>
      <c r="CD49" s="75"/>
      <c r="CE49" s="75"/>
      <c r="CF49" s="75"/>
      <c r="CG49" s="75"/>
    </row>
    <row r="50" spans="1:85">
      <c r="A50" s="75"/>
      <c r="B50" s="75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</row>
    <row r="51" spans="1:8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</row>
    <row r="52" spans="1:85">
      <c r="A52" s="75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5"/>
      <c r="BU52" s="75"/>
      <c r="BV52" s="75"/>
      <c r="BW52" s="75"/>
      <c r="BX52" s="75"/>
      <c r="BY52" s="75"/>
      <c r="BZ52" s="75"/>
      <c r="CA52" s="75"/>
      <c r="CB52" s="75"/>
      <c r="CC52" s="75"/>
      <c r="CD52" s="75"/>
      <c r="CE52" s="75"/>
      <c r="CF52" s="75"/>
      <c r="CG52" s="75"/>
    </row>
    <row r="53" spans="1:85">
      <c r="A53" s="75"/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</row>
    <row r="54" spans="1:85">
      <c r="A54" s="75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/>
      <c r="CC54" s="75"/>
      <c r="CD54" s="75"/>
      <c r="CE54" s="75"/>
      <c r="CF54" s="75"/>
      <c r="CG54" s="75"/>
    </row>
    <row r="55" spans="1:85">
      <c r="A55" s="75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/>
      <c r="CC55" s="75"/>
      <c r="CD55" s="75"/>
      <c r="CE55" s="75"/>
      <c r="CF55" s="75"/>
      <c r="CG55" s="75"/>
    </row>
    <row r="56" spans="1:85">
      <c r="A56" s="75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</row>
    <row r="57" spans="1:85">
      <c r="A57" s="75"/>
      <c r="B57" s="75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</row>
    <row r="58" spans="1:85">
      <c r="A58" s="75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</row>
    <row r="59" spans="1:85">
      <c r="A59" s="75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</row>
    <row r="60" spans="1:85">
      <c r="A60" s="75"/>
      <c r="B60" s="75"/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</row>
    <row r="61" spans="1:85">
      <c r="A61" s="75"/>
      <c r="B61" s="75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</row>
    <row r="62" spans="1:8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</row>
    <row r="63" spans="1:8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</row>
    <row r="64" spans="1:85">
      <c r="A64" s="75"/>
      <c r="B64" s="75"/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</row>
    <row r="65" spans="1:85">
      <c r="A65" s="75"/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</row>
    <row r="66" spans="1:85">
      <c r="A66" s="75"/>
      <c r="B66" s="75"/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</row>
    <row r="67" spans="1:85">
      <c r="A67" s="75"/>
      <c r="B67" s="75"/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</row>
    <row r="68" spans="1:85">
      <c r="A68" s="75"/>
      <c r="B68" s="75"/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</row>
    <row r="69" spans="1:85">
      <c r="A69" s="75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</row>
    <row r="70" spans="1:85">
      <c r="A70" s="75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</row>
    <row r="71" spans="1:85">
      <c r="A71" s="75"/>
      <c r="B71" s="75"/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</row>
    <row r="72" spans="1:85">
      <c r="A72" s="75"/>
      <c r="B72" s="75"/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</row>
    <row r="73" spans="1:85">
      <c r="A73" s="75"/>
      <c r="B73" s="75"/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</row>
    <row r="74" spans="1:85">
      <c r="A74" s="75"/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</row>
    <row r="75" spans="1:85">
      <c r="A75" s="75"/>
      <c r="B75" s="75"/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</row>
    <row r="76" spans="1:8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</row>
    <row r="77" spans="1:85">
      <c r="A77" s="75"/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</row>
    <row r="78" spans="1:85">
      <c r="A78" s="75"/>
      <c r="B78" s="75"/>
      <c r="C78" s="75"/>
      <c r="D78" s="75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</row>
    <row r="79" spans="1:85">
      <c r="A79" s="75"/>
      <c r="B79" s="75"/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</row>
    <row r="80" spans="1:85">
      <c r="A80" s="75"/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</row>
    <row r="81" spans="1:85">
      <c r="A81" s="75"/>
      <c r="B81" s="75"/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</row>
    <row r="82" spans="1:85">
      <c r="A82" s="75"/>
      <c r="B82" s="75"/>
      <c r="C82" s="75"/>
      <c r="D82" s="75"/>
      <c r="E82" s="75"/>
      <c r="F82" s="75"/>
      <c r="G82" s="75"/>
      <c r="H82" s="75"/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</row>
    <row r="83" spans="1:85">
      <c r="A83" s="75"/>
      <c r="B83" s="75"/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</row>
    <row r="84" spans="1:85">
      <c r="A84" s="75"/>
      <c r="B84" s="75"/>
      <c r="C84" s="75"/>
      <c r="D84" s="75"/>
      <c r="E84" s="75"/>
      <c r="F84" s="75"/>
      <c r="G84" s="75"/>
      <c r="H84" s="75"/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</row>
    <row r="85" spans="1:85">
      <c r="A85" s="75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</row>
    <row r="86" spans="1:85">
      <c r="A86" s="75"/>
      <c r="B86" s="75"/>
      <c r="C86" s="75"/>
      <c r="D86" s="75"/>
      <c r="E86" s="75"/>
      <c r="F86" s="75"/>
      <c r="G86" s="75"/>
      <c r="H86" s="75"/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</row>
    <row r="87" spans="1:85">
      <c r="A87" s="75"/>
      <c r="B87" s="75"/>
      <c r="C87" s="75"/>
      <c r="D87" s="75"/>
      <c r="E87" s="75"/>
      <c r="F87" s="75"/>
      <c r="G87" s="75"/>
      <c r="H87" s="75"/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</row>
    <row r="88" spans="1:85">
      <c r="A88" s="75"/>
      <c r="B88" s="75"/>
      <c r="C88" s="75"/>
      <c r="D88" s="75"/>
      <c r="E88" s="75"/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</row>
    <row r="89" spans="1:85">
      <c r="A89" s="75"/>
      <c r="B89" s="75"/>
      <c r="C89" s="75"/>
      <c r="D89" s="75"/>
      <c r="E89" s="75"/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</row>
    <row r="90" spans="1:85">
      <c r="A90" s="75"/>
      <c r="B90" s="75"/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</row>
    <row r="91" spans="1:85">
      <c r="A91" s="75"/>
      <c r="B91" s="75"/>
      <c r="C91" s="75"/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</row>
    <row r="92" spans="1:85">
      <c r="A92" s="75"/>
      <c r="B92" s="75"/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</row>
    <row r="93" spans="1:85">
      <c r="A93" s="75"/>
      <c r="B93" s="75"/>
      <c r="C93" s="75"/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</row>
    <row r="94" spans="1:85">
      <c r="A94" s="75"/>
      <c r="B94" s="75"/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L94" s="75"/>
      <c r="AM94" s="75"/>
      <c r="AN94" s="75"/>
      <c r="AO94" s="75"/>
      <c r="AP94" s="75"/>
      <c r="AQ94" s="75"/>
      <c r="AR94" s="75"/>
      <c r="AS94" s="75"/>
      <c r="AT94" s="75"/>
      <c r="AU94" s="75"/>
      <c r="AV94" s="75"/>
      <c r="AW94" s="75"/>
      <c r="AX94" s="75"/>
      <c r="AY94" s="75"/>
      <c r="AZ94" s="75"/>
      <c r="BA94" s="75"/>
      <c r="BB94" s="75"/>
      <c r="BC94" s="75"/>
      <c r="BD94" s="75"/>
      <c r="BE94" s="75"/>
      <c r="BF94" s="75"/>
      <c r="BG94" s="75"/>
      <c r="BH94" s="75"/>
      <c r="BI94" s="75"/>
      <c r="BJ94" s="75"/>
      <c r="BK94" s="75"/>
      <c r="BL94" s="75"/>
      <c r="BM94" s="75"/>
      <c r="BN94" s="75"/>
      <c r="BO94" s="75"/>
      <c r="BP94" s="75"/>
      <c r="BQ94" s="75"/>
      <c r="BR94" s="75"/>
      <c r="BS94" s="75"/>
      <c r="BT94" s="75"/>
      <c r="BU94" s="75"/>
      <c r="BV94" s="75"/>
      <c r="BW94" s="75"/>
      <c r="BX94" s="75"/>
      <c r="BY94" s="75"/>
      <c r="BZ94" s="75"/>
      <c r="CA94" s="75"/>
      <c r="CB94" s="75"/>
      <c r="CC94" s="75"/>
      <c r="CD94" s="75"/>
      <c r="CE94" s="75"/>
      <c r="CF94" s="75"/>
      <c r="CG94" s="75"/>
    </row>
    <row r="95" spans="1:85">
      <c r="A95" s="75"/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L95" s="75"/>
      <c r="AM95" s="75"/>
      <c r="AN95" s="75"/>
      <c r="AO95" s="75"/>
      <c r="AP95" s="75"/>
      <c r="AQ95" s="75"/>
      <c r="AR95" s="75"/>
      <c r="AS95" s="75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75"/>
      <c r="BF95" s="75"/>
      <c r="BG95" s="75"/>
      <c r="BH95" s="75"/>
      <c r="BI95" s="75"/>
      <c r="BJ95" s="75"/>
      <c r="BK95" s="75"/>
      <c r="BL95" s="75"/>
      <c r="BM95" s="75"/>
      <c r="BN95" s="75"/>
      <c r="BO95" s="75"/>
      <c r="BP95" s="75"/>
      <c r="BQ95" s="75"/>
      <c r="BR95" s="75"/>
      <c r="BS95" s="75"/>
      <c r="BT95" s="75"/>
      <c r="BU95" s="75"/>
      <c r="BV95" s="75"/>
      <c r="BW95" s="75"/>
      <c r="BX95" s="75"/>
      <c r="BY95" s="75"/>
      <c r="BZ95" s="75"/>
      <c r="CA95" s="75"/>
      <c r="CB95" s="75"/>
      <c r="CC95" s="75"/>
      <c r="CD95" s="75"/>
      <c r="CE95" s="75"/>
      <c r="CF95" s="75"/>
      <c r="CG95" s="75"/>
    </row>
    <row r="96" spans="1:85">
      <c r="A96" s="75"/>
      <c r="B96" s="75"/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5"/>
      <c r="AO96" s="75"/>
      <c r="AP96" s="75"/>
      <c r="AQ96" s="75"/>
      <c r="AR96" s="75"/>
      <c r="AS96" s="75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75"/>
      <c r="BF96" s="75"/>
      <c r="BG96" s="75"/>
      <c r="BH96" s="75"/>
      <c r="BI96" s="75"/>
      <c r="BJ96" s="75"/>
      <c r="BK96" s="75"/>
      <c r="BL96" s="75"/>
      <c r="BM96" s="75"/>
      <c r="BN96" s="75"/>
      <c r="BO96" s="75"/>
      <c r="BP96" s="75"/>
      <c r="BQ96" s="75"/>
      <c r="BR96" s="75"/>
      <c r="BS96" s="75"/>
      <c r="BT96" s="75"/>
      <c r="BU96" s="75"/>
      <c r="BV96" s="75"/>
      <c r="BW96" s="75"/>
      <c r="BX96" s="75"/>
      <c r="BY96" s="75"/>
      <c r="BZ96" s="75"/>
      <c r="CA96" s="75"/>
      <c r="CB96" s="75"/>
      <c r="CC96" s="75"/>
      <c r="CD96" s="75"/>
      <c r="CE96" s="75"/>
      <c r="CF96" s="75"/>
      <c r="CG96" s="75"/>
    </row>
    <row r="97" spans="1:85">
      <c r="A97" s="75"/>
      <c r="B97" s="75"/>
      <c r="C97" s="75"/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75"/>
      <c r="AO97" s="75"/>
      <c r="AP97" s="75"/>
      <c r="AQ97" s="75"/>
      <c r="AR97" s="75"/>
      <c r="AS97" s="75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75"/>
      <c r="BF97" s="75"/>
      <c r="BG97" s="75"/>
      <c r="BH97" s="75"/>
      <c r="BI97" s="75"/>
      <c r="BJ97" s="75"/>
      <c r="BK97" s="75"/>
      <c r="BL97" s="75"/>
      <c r="BM97" s="75"/>
      <c r="BN97" s="75"/>
      <c r="BO97" s="75"/>
      <c r="BP97" s="75"/>
      <c r="BQ97" s="75"/>
      <c r="BR97" s="75"/>
      <c r="BS97" s="75"/>
      <c r="BT97" s="75"/>
      <c r="BU97" s="75"/>
      <c r="BV97" s="75"/>
      <c r="BW97" s="75"/>
      <c r="BX97" s="75"/>
      <c r="BY97" s="75"/>
      <c r="BZ97" s="75"/>
      <c r="CA97" s="75"/>
      <c r="CB97" s="75"/>
      <c r="CC97" s="75"/>
      <c r="CD97" s="75"/>
      <c r="CE97" s="75"/>
      <c r="CF97" s="75"/>
      <c r="CG97" s="75"/>
    </row>
    <row r="98" spans="1:85">
      <c r="A98" s="75"/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</row>
    <row r="99" spans="1:85">
      <c r="A99" s="75"/>
      <c r="B99" s="75"/>
      <c r="C99" s="75"/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L99" s="75"/>
      <c r="AM99" s="75"/>
      <c r="AN99" s="75"/>
      <c r="AO99" s="75"/>
      <c r="AP99" s="75"/>
      <c r="AQ99" s="75"/>
      <c r="AR99" s="75"/>
      <c r="AS99" s="75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75"/>
      <c r="BF99" s="75"/>
      <c r="BG99" s="75"/>
      <c r="BH99" s="75"/>
      <c r="BI99" s="75"/>
      <c r="BJ99" s="75"/>
      <c r="BK99" s="75"/>
      <c r="BL99" s="75"/>
      <c r="BM99" s="75"/>
      <c r="BN99" s="75"/>
      <c r="BO99" s="75"/>
      <c r="BP99" s="75"/>
      <c r="BQ99" s="75"/>
      <c r="BR99" s="75"/>
      <c r="BS99" s="75"/>
      <c r="BT99" s="75"/>
      <c r="BU99" s="75"/>
      <c r="BV99" s="75"/>
      <c r="BW99" s="75"/>
      <c r="BX99" s="75"/>
      <c r="BY99" s="75"/>
      <c r="BZ99" s="75"/>
      <c r="CA99" s="75"/>
      <c r="CB99" s="75"/>
      <c r="CC99" s="75"/>
      <c r="CD99" s="75"/>
      <c r="CE99" s="75"/>
      <c r="CF99" s="75"/>
      <c r="CG99" s="75"/>
    </row>
    <row r="100" spans="1:85">
      <c r="A100" s="75"/>
      <c r="B100" s="75"/>
      <c r="C100" s="75"/>
      <c r="D100" s="75"/>
      <c r="E100" s="75"/>
      <c r="F100" s="75"/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L100" s="75"/>
      <c r="AM100" s="75"/>
      <c r="AN100" s="75"/>
      <c r="AO100" s="75"/>
      <c r="AP100" s="75"/>
      <c r="AQ100" s="75"/>
      <c r="AR100" s="75"/>
      <c r="AS100" s="75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75"/>
      <c r="BF100" s="75"/>
      <c r="BG100" s="75"/>
      <c r="BH100" s="75"/>
      <c r="BI100" s="75"/>
      <c r="BJ100" s="75"/>
      <c r="BK100" s="75"/>
      <c r="BL100" s="75"/>
      <c r="BM100" s="75"/>
      <c r="BN100" s="75"/>
      <c r="BO100" s="75"/>
      <c r="BP100" s="75"/>
      <c r="BQ100" s="75"/>
      <c r="BR100" s="75"/>
      <c r="BS100" s="75"/>
      <c r="BT100" s="75"/>
      <c r="BU100" s="75"/>
      <c r="BV100" s="75"/>
      <c r="BW100" s="75"/>
      <c r="BX100" s="75"/>
      <c r="BY100" s="75"/>
      <c r="BZ100" s="75"/>
      <c r="CA100" s="75"/>
      <c r="CB100" s="75"/>
      <c r="CC100" s="75"/>
      <c r="CD100" s="75"/>
      <c r="CE100" s="75"/>
      <c r="CF100" s="75"/>
      <c r="CG100" s="75"/>
    </row>
    <row r="101" spans="1:85">
      <c r="A101" s="75"/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</row>
    <row r="102" spans="1:85">
      <c r="A102" s="75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</row>
    <row r="103" spans="1:85">
      <c r="A103" s="75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75"/>
      <c r="BN103" s="75"/>
      <c r="BO103" s="75"/>
      <c r="BP103" s="75"/>
      <c r="BQ103" s="75"/>
      <c r="BR103" s="75"/>
      <c r="BS103" s="75"/>
      <c r="BT103" s="75"/>
      <c r="BU103" s="75"/>
      <c r="BV103" s="75"/>
      <c r="BW103" s="75"/>
      <c r="BX103" s="75"/>
      <c r="BY103" s="75"/>
      <c r="BZ103" s="75"/>
      <c r="CA103" s="75"/>
      <c r="CB103" s="75"/>
      <c r="CC103" s="75"/>
      <c r="CD103" s="75"/>
      <c r="CE103" s="75"/>
      <c r="CF103" s="75"/>
      <c r="CG103" s="75"/>
    </row>
    <row r="104" spans="1:85">
      <c r="A104" s="75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L104" s="75"/>
      <c r="AM104" s="75"/>
      <c r="AN104" s="75"/>
      <c r="AO104" s="75"/>
      <c r="AP104" s="75"/>
      <c r="AQ104" s="75"/>
      <c r="AR104" s="75"/>
      <c r="AS104" s="75"/>
      <c r="AT104" s="75"/>
      <c r="AU104" s="75"/>
      <c r="AV104" s="75"/>
      <c r="AW104" s="75"/>
      <c r="AX104" s="75"/>
      <c r="AY104" s="75"/>
      <c r="AZ104" s="75"/>
      <c r="BA104" s="75"/>
      <c r="BB104" s="75"/>
      <c r="BC104" s="75"/>
      <c r="BD104" s="75"/>
      <c r="BE104" s="75"/>
      <c r="BF104" s="75"/>
      <c r="BG104" s="75"/>
      <c r="BH104" s="75"/>
      <c r="BI104" s="75"/>
      <c r="BJ104" s="75"/>
      <c r="BK104" s="75"/>
      <c r="BL104" s="75"/>
      <c r="BM104" s="75"/>
      <c r="BN104" s="75"/>
      <c r="BO104" s="75"/>
      <c r="BP104" s="75"/>
      <c r="BQ104" s="75"/>
      <c r="BR104" s="75"/>
      <c r="BS104" s="75"/>
      <c r="BT104" s="75"/>
      <c r="BU104" s="75"/>
      <c r="BV104" s="75"/>
      <c r="BW104" s="75"/>
      <c r="BX104" s="75"/>
      <c r="BY104" s="75"/>
      <c r="BZ104" s="75"/>
      <c r="CA104" s="75"/>
      <c r="CB104" s="75"/>
      <c r="CC104" s="75"/>
      <c r="CD104" s="75"/>
      <c r="CE104" s="75"/>
      <c r="CF104" s="75"/>
      <c r="CG104" s="75"/>
    </row>
    <row r="105" spans="1:85">
      <c r="A105" s="75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75"/>
      <c r="AO105" s="75"/>
      <c r="AP105" s="75"/>
      <c r="AQ105" s="75"/>
      <c r="AR105" s="75"/>
      <c r="AS105" s="75"/>
      <c r="AT105" s="75"/>
      <c r="AU105" s="75"/>
      <c r="AV105" s="75"/>
      <c r="AW105" s="75"/>
      <c r="AX105" s="75"/>
      <c r="AY105" s="75"/>
      <c r="AZ105" s="75"/>
      <c r="BA105" s="75"/>
      <c r="BB105" s="75"/>
      <c r="BC105" s="75"/>
      <c r="BD105" s="75"/>
      <c r="BE105" s="75"/>
      <c r="BF105" s="75"/>
      <c r="BG105" s="75"/>
      <c r="BH105" s="75"/>
      <c r="BI105" s="75"/>
      <c r="BJ105" s="75"/>
      <c r="BK105" s="75"/>
      <c r="BL105" s="75"/>
      <c r="BM105" s="75"/>
      <c r="BN105" s="75"/>
      <c r="BO105" s="75"/>
      <c r="BP105" s="75"/>
      <c r="BQ105" s="75"/>
      <c r="BR105" s="75"/>
      <c r="BS105" s="75"/>
      <c r="BT105" s="75"/>
      <c r="BU105" s="75"/>
      <c r="BV105" s="75"/>
      <c r="BW105" s="75"/>
      <c r="BX105" s="75"/>
      <c r="BY105" s="75"/>
      <c r="BZ105" s="75"/>
      <c r="CA105" s="75"/>
      <c r="CB105" s="75"/>
      <c r="CC105" s="75"/>
      <c r="CD105" s="75"/>
      <c r="CE105" s="75"/>
      <c r="CF105" s="75"/>
      <c r="CG105" s="75"/>
    </row>
    <row r="106" spans="1:8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</row>
    <row r="107" spans="1:85">
      <c r="A107" s="75"/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</row>
    <row r="108" spans="1:8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</row>
    <row r="109" spans="1:85">
      <c r="A109" s="75"/>
      <c r="B109" s="75"/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</row>
    <row r="110" spans="1:85">
      <c r="A110" s="75"/>
      <c r="B110" s="75"/>
      <c r="C110" s="75"/>
      <c r="D110" s="75"/>
      <c r="E110" s="75"/>
      <c r="F110" s="75"/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</row>
    <row r="111" spans="1:85">
      <c r="A111" s="75"/>
      <c r="B111" s="75"/>
      <c r="C111" s="75"/>
      <c r="D111" s="75"/>
      <c r="E111" s="75"/>
      <c r="F111" s="75"/>
      <c r="G111" s="75"/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</row>
    <row r="112" spans="1:85">
      <c r="A112" s="75"/>
      <c r="B112" s="75"/>
      <c r="C112" s="75"/>
      <c r="D112" s="75"/>
      <c r="E112" s="75"/>
      <c r="F112" s="75"/>
      <c r="G112" s="75"/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</row>
    <row r="113" spans="1:85">
      <c r="A113" s="75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</row>
    <row r="114" spans="1:85">
      <c r="A114" s="75"/>
      <c r="B114" s="75"/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</row>
    <row r="115" spans="1:85">
      <c r="A115" s="75"/>
      <c r="B115" s="75"/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</row>
    <row r="116" spans="1:85">
      <c r="A116" s="75"/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  <c r="AJ116" s="75"/>
      <c r="AK116" s="75"/>
      <c r="AL116" s="75"/>
      <c r="AM116" s="75"/>
      <c r="AN116" s="75"/>
      <c r="AO116" s="75"/>
      <c r="AP116" s="75"/>
      <c r="AQ116" s="75"/>
      <c r="AR116" s="75"/>
      <c r="AS116" s="75"/>
      <c r="AT116" s="75"/>
      <c r="AU116" s="75"/>
      <c r="AV116" s="75"/>
      <c r="AW116" s="75"/>
      <c r="AX116" s="75"/>
      <c r="AY116" s="75"/>
      <c r="AZ116" s="75"/>
      <c r="BA116" s="75"/>
      <c r="BB116" s="75"/>
      <c r="BC116" s="75"/>
      <c r="BD116" s="75"/>
      <c r="BE116" s="75"/>
      <c r="BF116" s="75"/>
      <c r="BG116" s="75"/>
      <c r="BH116" s="75"/>
      <c r="BI116" s="75"/>
      <c r="BJ116" s="75"/>
      <c r="BK116" s="75"/>
      <c r="BL116" s="75"/>
      <c r="BM116" s="75"/>
      <c r="BN116" s="75"/>
      <c r="BO116" s="75"/>
      <c r="BP116" s="75"/>
      <c r="BQ116" s="75"/>
      <c r="BR116" s="75"/>
      <c r="BS116" s="75"/>
      <c r="BT116" s="75"/>
      <c r="BU116" s="75"/>
      <c r="BV116" s="75"/>
      <c r="BW116" s="75"/>
      <c r="BX116" s="75"/>
      <c r="BY116" s="75"/>
      <c r="BZ116" s="75"/>
      <c r="CA116" s="75"/>
      <c r="CB116" s="75"/>
      <c r="CC116" s="75"/>
      <c r="CD116" s="75"/>
      <c r="CE116" s="75"/>
      <c r="CF116" s="75"/>
      <c r="CG116" s="75"/>
    </row>
    <row r="117" spans="1:85">
      <c r="A117" s="75"/>
      <c r="B117" s="75"/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  <c r="AJ117" s="75"/>
      <c r="AK117" s="75"/>
      <c r="AL117" s="75"/>
      <c r="AM117" s="75"/>
      <c r="AN117" s="75"/>
      <c r="AO117" s="75"/>
      <c r="AP117" s="75"/>
      <c r="AQ117" s="75"/>
      <c r="AR117" s="75"/>
      <c r="AS117" s="75"/>
      <c r="AT117" s="75"/>
      <c r="AU117" s="75"/>
      <c r="AV117" s="75"/>
      <c r="AW117" s="75"/>
      <c r="AX117" s="75"/>
      <c r="AY117" s="75"/>
      <c r="AZ117" s="75"/>
      <c r="BA117" s="75"/>
      <c r="BB117" s="75"/>
      <c r="BC117" s="75"/>
      <c r="BD117" s="75"/>
      <c r="BE117" s="75"/>
      <c r="BF117" s="75"/>
      <c r="BG117" s="75"/>
      <c r="BH117" s="75"/>
      <c r="BI117" s="75"/>
      <c r="BJ117" s="75"/>
      <c r="BK117" s="75"/>
      <c r="BL117" s="75"/>
      <c r="BM117" s="75"/>
      <c r="BN117" s="75"/>
      <c r="BO117" s="75"/>
      <c r="BP117" s="75"/>
      <c r="BQ117" s="75"/>
      <c r="BR117" s="75"/>
      <c r="BS117" s="75"/>
      <c r="BT117" s="75"/>
      <c r="BU117" s="75"/>
      <c r="BV117" s="75"/>
      <c r="BW117" s="75"/>
      <c r="BX117" s="75"/>
      <c r="BY117" s="75"/>
      <c r="BZ117" s="75"/>
      <c r="CA117" s="75"/>
      <c r="CB117" s="75"/>
      <c r="CC117" s="75"/>
      <c r="CD117" s="75"/>
      <c r="CE117" s="75"/>
      <c r="CF117" s="75"/>
      <c r="CG117" s="75"/>
    </row>
    <row r="118" spans="1:85">
      <c r="A118" s="75"/>
      <c r="B118" s="75"/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</row>
    <row r="119" spans="1:85">
      <c r="A119" s="75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</row>
    <row r="120" spans="1:85">
      <c r="A120" s="75"/>
      <c r="B120" s="75"/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  <c r="AJ120" s="75"/>
      <c r="AK120" s="75"/>
      <c r="AL120" s="75"/>
      <c r="AM120" s="75"/>
      <c r="AN120" s="75"/>
      <c r="AO120" s="75"/>
      <c r="AP120" s="75"/>
      <c r="AQ120" s="75"/>
      <c r="AR120" s="75"/>
      <c r="AS120" s="75"/>
      <c r="AT120" s="75"/>
      <c r="AU120" s="75"/>
      <c r="AV120" s="75"/>
      <c r="AW120" s="75"/>
      <c r="AX120" s="75"/>
      <c r="AY120" s="75"/>
      <c r="AZ120" s="75"/>
      <c r="BA120" s="75"/>
      <c r="BB120" s="75"/>
      <c r="BC120" s="75"/>
      <c r="BD120" s="75"/>
      <c r="BE120" s="75"/>
      <c r="BF120" s="75"/>
      <c r="BG120" s="75"/>
      <c r="BH120" s="75"/>
      <c r="BI120" s="75"/>
      <c r="BJ120" s="75"/>
      <c r="BK120" s="75"/>
      <c r="BL120" s="75"/>
      <c r="BM120" s="75"/>
      <c r="BN120" s="75"/>
      <c r="BO120" s="75"/>
      <c r="BP120" s="75"/>
      <c r="BQ120" s="75"/>
      <c r="BR120" s="75"/>
      <c r="BS120" s="75"/>
      <c r="BT120" s="75"/>
      <c r="BU120" s="75"/>
      <c r="BV120" s="75"/>
      <c r="BW120" s="75"/>
      <c r="BX120" s="75"/>
      <c r="BY120" s="75"/>
      <c r="BZ120" s="75"/>
      <c r="CA120" s="75"/>
      <c r="CB120" s="75"/>
      <c r="CC120" s="75"/>
      <c r="CD120" s="75"/>
      <c r="CE120" s="75"/>
      <c r="CF120" s="75"/>
      <c r="CG120" s="75"/>
    </row>
    <row r="121" spans="1:85">
      <c r="A121" s="75"/>
      <c r="B121" s="75"/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  <c r="AJ121" s="75"/>
      <c r="AK121" s="75"/>
      <c r="AL121" s="75"/>
      <c r="AM121" s="75"/>
      <c r="AN121" s="75"/>
      <c r="AO121" s="75"/>
      <c r="AP121" s="75"/>
      <c r="AQ121" s="75"/>
      <c r="AR121" s="75"/>
      <c r="AS121" s="75"/>
      <c r="AT121" s="75"/>
      <c r="AU121" s="75"/>
      <c r="AV121" s="75"/>
      <c r="AW121" s="75"/>
      <c r="AX121" s="75"/>
      <c r="AY121" s="75"/>
      <c r="AZ121" s="75"/>
      <c r="BA121" s="75"/>
      <c r="BB121" s="75"/>
      <c r="BC121" s="75"/>
      <c r="BD121" s="75"/>
      <c r="BE121" s="75"/>
      <c r="BF121" s="75"/>
      <c r="BG121" s="75"/>
      <c r="BH121" s="75"/>
      <c r="BI121" s="75"/>
      <c r="BJ121" s="75"/>
      <c r="BK121" s="75"/>
      <c r="BL121" s="75"/>
      <c r="BM121" s="75"/>
      <c r="BN121" s="75"/>
      <c r="BO121" s="75"/>
      <c r="BP121" s="75"/>
      <c r="BQ121" s="75"/>
      <c r="BR121" s="75"/>
      <c r="BS121" s="75"/>
      <c r="BT121" s="75"/>
      <c r="BU121" s="75"/>
      <c r="BV121" s="75"/>
      <c r="BW121" s="75"/>
      <c r="BX121" s="75"/>
      <c r="BY121" s="75"/>
      <c r="BZ121" s="75"/>
      <c r="CA121" s="75"/>
      <c r="CB121" s="75"/>
      <c r="CC121" s="75"/>
      <c r="CD121" s="75"/>
      <c r="CE121" s="75"/>
      <c r="CF121" s="75"/>
      <c r="CG121" s="75"/>
    </row>
    <row r="122" spans="1:85">
      <c r="A122" s="75"/>
      <c r="B122" s="75"/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5"/>
      <c r="AO122" s="75"/>
      <c r="AP122" s="75"/>
      <c r="AQ122" s="75"/>
      <c r="AR122" s="75"/>
      <c r="AS122" s="75"/>
      <c r="AT122" s="75"/>
      <c r="AU122" s="75"/>
      <c r="AV122" s="75"/>
      <c r="AW122" s="75"/>
      <c r="AX122" s="75"/>
      <c r="AY122" s="75"/>
      <c r="AZ122" s="75"/>
      <c r="BA122" s="75"/>
      <c r="BB122" s="75"/>
      <c r="BC122" s="75"/>
      <c r="BD122" s="75"/>
      <c r="BE122" s="75"/>
      <c r="BF122" s="75"/>
      <c r="BG122" s="75"/>
      <c r="BH122" s="75"/>
      <c r="BI122" s="75"/>
      <c r="BJ122" s="75"/>
      <c r="BK122" s="75"/>
      <c r="BL122" s="75"/>
      <c r="BM122" s="75"/>
      <c r="BN122" s="75"/>
      <c r="BO122" s="75"/>
      <c r="BP122" s="75"/>
      <c r="BQ122" s="75"/>
      <c r="BR122" s="75"/>
      <c r="BS122" s="75"/>
      <c r="BT122" s="75"/>
      <c r="BU122" s="75"/>
      <c r="BV122" s="75"/>
      <c r="BW122" s="75"/>
      <c r="BX122" s="75"/>
      <c r="BY122" s="75"/>
      <c r="BZ122" s="75"/>
      <c r="CA122" s="75"/>
      <c r="CB122" s="75"/>
      <c r="CC122" s="75"/>
      <c r="CD122" s="75"/>
      <c r="CE122" s="75"/>
      <c r="CF122" s="75"/>
      <c r="CG122" s="75"/>
    </row>
    <row r="123" spans="1:85">
      <c r="A123" s="75"/>
      <c r="B123" s="75"/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  <c r="AJ123" s="75"/>
      <c r="AK123" s="75"/>
      <c r="AL123" s="75"/>
      <c r="AM123" s="75"/>
      <c r="AN123" s="75"/>
      <c r="AO123" s="75"/>
      <c r="AP123" s="75"/>
      <c r="AQ123" s="75"/>
      <c r="AR123" s="75"/>
      <c r="AS123" s="75"/>
      <c r="AT123" s="75"/>
      <c r="AU123" s="75"/>
      <c r="AV123" s="75"/>
      <c r="AW123" s="75"/>
      <c r="AX123" s="75"/>
      <c r="AY123" s="75"/>
      <c r="AZ123" s="75"/>
      <c r="BA123" s="75"/>
      <c r="BB123" s="75"/>
      <c r="BC123" s="75"/>
      <c r="BD123" s="75"/>
      <c r="BE123" s="75"/>
      <c r="BF123" s="75"/>
      <c r="BG123" s="75"/>
      <c r="BH123" s="75"/>
      <c r="BI123" s="75"/>
      <c r="BJ123" s="75"/>
      <c r="BK123" s="75"/>
      <c r="BL123" s="75"/>
      <c r="BM123" s="75"/>
      <c r="BN123" s="75"/>
      <c r="BO123" s="75"/>
      <c r="BP123" s="75"/>
      <c r="BQ123" s="75"/>
      <c r="BR123" s="75"/>
      <c r="BS123" s="75"/>
      <c r="BT123" s="75"/>
      <c r="BU123" s="75"/>
      <c r="BV123" s="75"/>
      <c r="BW123" s="75"/>
      <c r="BX123" s="75"/>
      <c r="BY123" s="75"/>
      <c r="BZ123" s="75"/>
      <c r="CA123" s="75"/>
      <c r="CB123" s="75"/>
      <c r="CC123" s="75"/>
      <c r="CD123" s="75"/>
      <c r="CE123" s="75"/>
      <c r="CF123" s="75"/>
      <c r="CG123" s="75"/>
    </row>
    <row r="124" spans="1:85">
      <c r="A124" s="75"/>
      <c r="B124" s="75"/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  <c r="AJ124" s="75"/>
      <c r="AK124" s="75"/>
      <c r="AL124" s="75"/>
      <c r="AM124" s="75"/>
      <c r="AN124" s="75"/>
      <c r="AO124" s="75"/>
      <c r="AP124" s="75"/>
      <c r="AQ124" s="75"/>
      <c r="AR124" s="75"/>
      <c r="AS124" s="75"/>
      <c r="AT124" s="75"/>
      <c r="AU124" s="75"/>
      <c r="AV124" s="75"/>
      <c r="AW124" s="75"/>
      <c r="AX124" s="75"/>
      <c r="AY124" s="75"/>
      <c r="AZ124" s="75"/>
      <c r="BA124" s="75"/>
      <c r="BB124" s="75"/>
      <c r="BC124" s="75"/>
      <c r="BD124" s="75"/>
      <c r="BE124" s="75"/>
      <c r="BF124" s="75"/>
      <c r="BG124" s="75"/>
      <c r="BH124" s="75"/>
      <c r="BI124" s="75"/>
      <c r="BJ124" s="75"/>
      <c r="BK124" s="75"/>
      <c r="BL124" s="75"/>
      <c r="BM124" s="75"/>
      <c r="BN124" s="75"/>
      <c r="BO124" s="75"/>
      <c r="BP124" s="75"/>
      <c r="BQ124" s="75"/>
      <c r="BR124" s="75"/>
      <c r="BS124" s="75"/>
      <c r="BT124" s="75"/>
      <c r="BU124" s="75"/>
      <c r="BV124" s="75"/>
      <c r="BW124" s="75"/>
      <c r="BX124" s="75"/>
      <c r="BY124" s="75"/>
      <c r="BZ124" s="75"/>
      <c r="CA124" s="75"/>
      <c r="CB124" s="75"/>
      <c r="CC124" s="75"/>
      <c r="CD124" s="75"/>
      <c r="CE124" s="75"/>
      <c r="CF124" s="75"/>
      <c r="CG124" s="75"/>
    </row>
    <row r="125" spans="1:85">
      <c r="A125" s="75"/>
      <c r="B125" s="75"/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  <c r="AJ125" s="75"/>
      <c r="AK125" s="75"/>
      <c r="AL125" s="75"/>
      <c r="AM125" s="75"/>
      <c r="AN125" s="75"/>
      <c r="AO125" s="75"/>
      <c r="AP125" s="75"/>
      <c r="AQ125" s="75"/>
      <c r="AR125" s="75"/>
      <c r="AS125" s="75"/>
      <c r="AT125" s="75"/>
      <c r="AU125" s="75"/>
      <c r="AV125" s="75"/>
      <c r="AW125" s="75"/>
      <c r="AX125" s="75"/>
      <c r="AY125" s="75"/>
      <c r="AZ125" s="75"/>
      <c r="BA125" s="75"/>
      <c r="BB125" s="75"/>
      <c r="BC125" s="75"/>
      <c r="BD125" s="75"/>
      <c r="BE125" s="75"/>
      <c r="BF125" s="75"/>
      <c r="BG125" s="75"/>
      <c r="BH125" s="75"/>
      <c r="BI125" s="75"/>
      <c r="BJ125" s="75"/>
      <c r="BK125" s="75"/>
      <c r="BL125" s="75"/>
      <c r="BM125" s="75"/>
      <c r="BN125" s="75"/>
      <c r="BO125" s="75"/>
      <c r="BP125" s="75"/>
      <c r="BQ125" s="75"/>
      <c r="BR125" s="75"/>
      <c r="BS125" s="75"/>
      <c r="BT125" s="75"/>
      <c r="BU125" s="75"/>
      <c r="BV125" s="75"/>
      <c r="BW125" s="75"/>
      <c r="BX125" s="75"/>
      <c r="BY125" s="75"/>
      <c r="BZ125" s="75"/>
      <c r="CA125" s="75"/>
      <c r="CB125" s="75"/>
      <c r="CC125" s="75"/>
      <c r="CD125" s="75"/>
      <c r="CE125" s="75"/>
      <c r="CF125" s="75"/>
      <c r="CG125" s="75"/>
    </row>
    <row r="126" spans="1:85">
      <c r="A126" s="75"/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</row>
    <row r="127" spans="1:85">
      <c r="A127" s="75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</row>
    <row r="128" spans="1:85">
      <c r="A128" s="75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75"/>
      <c r="AO128" s="75"/>
      <c r="AP128" s="75"/>
      <c r="AQ128" s="75"/>
      <c r="AR128" s="75"/>
      <c r="AS128" s="75"/>
      <c r="AT128" s="75"/>
      <c r="AU128" s="75"/>
      <c r="AV128" s="75"/>
      <c r="AW128" s="75"/>
      <c r="AX128" s="75"/>
      <c r="AY128" s="75"/>
      <c r="AZ128" s="75"/>
      <c r="BA128" s="75"/>
      <c r="BB128" s="75"/>
      <c r="BC128" s="75"/>
      <c r="BD128" s="75"/>
      <c r="BE128" s="75"/>
      <c r="BF128" s="75"/>
      <c r="BG128" s="75"/>
      <c r="BH128" s="75"/>
      <c r="BI128" s="75"/>
      <c r="BJ128" s="75"/>
      <c r="BK128" s="75"/>
      <c r="BL128" s="75"/>
      <c r="BM128" s="75"/>
      <c r="BN128" s="75"/>
      <c r="BO128" s="75"/>
      <c r="BP128" s="75"/>
      <c r="BQ128" s="75"/>
      <c r="BR128" s="75"/>
      <c r="BS128" s="75"/>
      <c r="BT128" s="75"/>
      <c r="BU128" s="75"/>
      <c r="BV128" s="75"/>
      <c r="BW128" s="75"/>
      <c r="BX128" s="75"/>
      <c r="BY128" s="75"/>
      <c r="BZ128" s="75"/>
      <c r="CA128" s="75"/>
      <c r="CB128" s="75"/>
      <c r="CC128" s="75"/>
      <c r="CD128" s="75"/>
      <c r="CE128" s="75"/>
      <c r="CF128" s="75"/>
      <c r="CG128" s="75"/>
    </row>
    <row r="129" spans="1:85">
      <c r="A129" s="75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</row>
    <row r="130" spans="1:85">
      <c r="A130" s="75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75"/>
      <c r="AO130" s="75"/>
      <c r="AP130" s="75"/>
      <c r="AQ130" s="75"/>
      <c r="AR130" s="75"/>
      <c r="AS130" s="75"/>
      <c r="AT130" s="75"/>
      <c r="AU130" s="75"/>
      <c r="AV130" s="75"/>
      <c r="AW130" s="75"/>
      <c r="AX130" s="75"/>
      <c r="AY130" s="75"/>
      <c r="AZ130" s="75"/>
      <c r="BA130" s="75"/>
      <c r="BB130" s="75"/>
      <c r="BC130" s="75"/>
      <c r="BD130" s="75"/>
      <c r="BE130" s="75"/>
      <c r="BF130" s="75"/>
      <c r="BG130" s="75"/>
      <c r="BH130" s="75"/>
      <c r="BI130" s="75"/>
      <c r="BJ130" s="75"/>
      <c r="BK130" s="75"/>
      <c r="BL130" s="75"/>
      <c r="BM130" s="75"/>
      <c r="BN130" s="75"/>
      <c r="BO130" s="75"/>
      <c r="BP130" s="75"/>
      <c r="BQ130" s="75"/>
      <c r="BR130" s="75"/>
      <c r="BS130" s="75"/>
      <c r="BT130" s="75"/>
      <c r="BU130" s="75"/>
      <c r="BV130" s="75"/>
      <c r="BW130" s="75"/>
      <c r="BX130" s="75"/>
      <c r="BY130" s="75"/>
      <c r="BZ130" s="75"/>
      <c r="CA130" s="75"/>
      <c r="CB130" s="75"/>
      <c r="CC130" s="75"/>
      <c r="CD130" s="75"/>
      <c r="CE130" s="75"/>
      <c r="CF130" s="75"/>
      <c r="CG130" s="75"/>
    </row>
    <row r="131" spans="1:85">
      <c r="A131" s="75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75"/>
      <c r="AO131" s="75"/>
      <c r="AP131" s="75"/>
      <c r="AQ131" s="75"/>
      <c r="AR131" s="75"/>
      <c r="AS131" s="75"/>
      <c r="AT131" s="75"/>
      <c r="AU131" s="75"/>
      <c r="AV131" s="75"/>
      <c r="AW131" s="75"/>
      <c r="AX131" s="75"/>
      <c r="AY131" s="75"/>
      <c r="AZ131" s="75"/>
      <c r="BA131" s="75"/>
      <c r="BB131" s="75"/>
      <c r="BC131" s="75"/>
      <c r="BD131" s="75"/>
      <c r="BE131" s="75"/>
      <c r="BF131" s="75"/>
      <c r="BG131" s="75"/>
      <c r="BH131" s="75"/>
      <c r="BI131" s="75"/>
      <c r="BJ131" s="75"/>
      <c r="BK131" s="75"/>
      <c r="BL131" s="75"/>
      <c r="BM131" s="75"/>
      <c r="BN131" s="75"/>
      <c r="BO131" s="75"/>
      <c r="BP131" s="75"/>
      <c r="BQ131" s="75"/>
      <c r="BR131" s="75"/>
      <c r="BS131" s="75"/>
      <c r="BT131" s="75"/>
      <c r="BU131" s="75"/>
      <c r="BV131" s="75"/>
      <c r="BW131" s="75"/>
      <c r="BX131" s="75"/>
      <c r="BY131" s="75"/>
      <c r="BZ131" s="75"/>
      <c r="CA131" s="75"/>
      <c r="CB131" s="75"/>
      <c r="CC131" s="75"/>
      <c r="CD131" s="75"/>
      <c r="CE131" s="75"/>
      <c r="CF131" s="75"/>
      <c r="CG131" s="75"/>
    </row>
    <row r="132" spans="1:85">
      <c r="A132" s="75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75"/>
      <c r="AO132" s="75"/>
      <c r="AP132" s="75"/>
      <c r="AQ132" s="75"/>
      <c r="AR132" s="75"/>
      <c r="AS132" s="75"/>
      <c r="AT132" s="75"/>
      <c r="AU132" s="75"/>
      <c r="AV132" s="75"/>
      <c r="AW132" s="75"/>
      <c r="AX132" s="75"/>
      <c r="AY132" s="75"/>
      <c r="AZ132" s="75"/>
      <c r="BA132" s="75"/>
      <c r="BB132" s="75"/>
      <c r="BC132" s="75"/>
      <c r="BD132" s="75"/>
      <c r="BE132" s="75"/>
      <c r="BF132" s="75"/>
      <c r="BG132" s="75"/>
      <c r="BH132" s="75"/>
      <c r="BI132" s="75"/>
      <c r="BJ132" s="75"/>
      <c r="BK132" s="75"/>
      <c r="BL132" s="75"/>
      <c r="BM132" s="75"/>
      <c r="BN132" s="75"/>
      <c r="BO132" s="75"/>
      <c r="BP132" s="75"/>
      <c r="BQ132" s="75"/>
      <c r="BR132" s="75"/>
      <c r="BS132" s="75"/>
      <c r="BT132" s="75"/>
      <c r="BU132" s="75"/>
      <c r="BV132" s="75"/>
      <c r="BW132" s="75"/>
      <c r="BX132" s="75"/>
      <c r="BY132" s="75"/>
      <c r="BZ132" s="75"/>
      <c r="CA132" s="75"/>
      <c r="CB132" s="75"/>
      <c r="CC132" s="75"/>
      <c r="CD132" s="75"/>
      <c r="CE132" s="75"/>
      <c r="CF132" s="75"/>
      <c r="CG132" s="75"/>
    </row>
    <row r="133" spans="1:85">
      <c r="A133" s="75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75"/>
      <c r="AO133" s="75"/>
      <c r="AP133" s="75"/>
      <c r="AQ133" s="75"/>
      <c r="AR133" s="75"/>
      <c r="AS133" s="75"/>
      <c r="AT133" s="75"/>
      <c r="AU133" s="75"/>
      <c r="AV133" s="75"/>
      <c r="AW133" s="75"/>
      <c r="AX133" s="75"/>
      <c r="AY133" s="75"/>
      <c r="AZ133" s="75"/>
      <c r="BA133" s="75"/>
      <c r="BB133" s="75"/>
      <c r="BC133" s="75"/>
      <c r="BD133" s="75"/>
      <c r="BE133" s="75"/>
      <c r="BF133" s="75"/>
      <c r="BG133" s="75"/>
      <c r="BH133" s="75"/>
      <c r="BI133" s="75"/>
      <c r="BJ133" s="75"/>
      <c r="BK133" s="75"/>
      <c r="BL133" s="75"/>
      <c r="BM133" s="75"/>
      <c r="BN133" s="75"/>
      <c r="BO133" s="75"/>
      <c r="BP133" s="75"/>
      <c r="BQ133" s="75"/>
      <c r="BR133" s="75"/>
      <c r="BS133" s="75"/>
      <c r="BT133" s="75"/>
      <c r="BU133" s="75"/>
      <c r="BV133" s="75"/>
      <c r="BW133" s="75"/>
      <c r="BX133" s="75"/>
      <c r="BY133" s="75"/>
      <c r="BZ133" s="75"/>
      <c r="CA133" s="75"/>
      <c r="CB133" s="75"/>
      <c r="CC133" s="75"/>
      <c r="CD133" s="75"/>
      <c r="CE133" s="75"/>
      <c r="CF133" s="75"/>
      <c r="CG133" s="75"/>
    </row>
    <row r="134" spans="1:85">
      <c r="A134" s="75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75"/>
      <c r="AO134" s="75"/>
      <c r="AP134" s="75"/>
      <c r="AQ134" s="75"/>
      <c r="AR134" s="75"/>
      <c r="AS134" s="75"/>
      <c r="AT134" s="75"/>
      <c r="AU134" s="75"/>
      <c r="AV134" s="75"/>
      <c r="AW134" s="75"/>
      <c r="AX134" s="75"/>
      <c r="AY134" s="75"/>
      <c r="AZ134" s="75"/>
      <c r="BA134" s="75"/>
      <c r="BB134" s="75"/>
      <c r="BC134" s="75"/>
      <c r="BD134" s="75"/>
      <c r="BE134" s="75"/>
      <c r="BF134" s="75"/>
      <c r="BG134" s="75"/>
      <c r="BH134" s="75"/>
      <c r="BI134" s="75"/>
      <c r="BJ134" s="75"/>
      <c r="BK134" s="75"/>
      <c r="BL134" s="75"/>
      <c r="BM134" s="75"/>
      <c r="BN134" s="75"/>
      <c r="BO134" s="75"/>
      <c r="BP134" s="75"/>
      <c r="BQ134" s="75"/>
      <c r="BR134" s="75"/>
      <c r="BS134" s="75"/>
      <c r="BT134" s="75"/>
      <c r="BU134" s="75"/>
      <c r="BV134" s="75"/>
      <c r="BW134" s="75"/>
      <c r="BX134" s="75"/>
      <c r="BY134" s="75"/>
      <c r="BZ134" s="75"/>
      <c r="CA134" s="75"/>
      <c r="CB134" s="75"/>
      <c r="CC134" s="75"/>
      <c r="CD134" s="75"/>
      <c r="CE134" s="75"/>
      <c r="CF134" s="75"/>
      <c r="CG134" s="75"/>
    </row>
    <row r="135" spans="1:85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75"/>
      <c r="AR135" s="75"/>
      <c r="AS135" s="75"/>
      <c r="AT135" s="75"/>
      <c r="AU135" s="75"/>
      <c r="AV135" s="75"/>
      <c r="AW135" s="75"/>
      <c r="AX135" s="75"/>
      <c r="AY135" s="75"/>
      <c r="AZ135" s="75"/>
      <c r="BA135" s="75"/>
      <c r="BB135" s="75"/>
      <c r="BC135" s="75"/>
      <c r="BD135" s="75"/>
      <c r="BE135" s="75"/>
      <c r="BF135" s="75"/>
      <c r="BG135" s="75"/>
      <c r="BH135" s="75"/>
      <c r="BI135" s="75"/>
      <c r="BJ135" s="75"/>
      <c r="BK135" s="75"/>
      <c r="BL135" s="75"/>
      <c r="BM135" s="75"/>
      <c r="BN135" s="75"/>
      <c r="BO135" s="75"/>
      <c r="BP135" s="75"/>
      <c r="BQ135" s="75"/>
      <c r="BR135" s="75"/>
      <c r="BS135" s="75"/>
      <c r="BT135" s="75"/>
      <c r="BU135" s="75"/>
      <c r="BV135" s="75"/>
      <c r="BW135" s="75"/>
      <c r="BX135" s="75"/>
      <c r="BY135" s="75"/>
      <c r="BZ135" s="75"/>
      <c r="CA135" s="75"/>
      <c r="CB135" s="75"/>
      <c r="CC135" s="75"/>
      <c r="CD135" s="75"/>
      <c r="CE135" s="75"/>
      <c r="CF135" s="75"/>
      <c r="CG135" s="75"/>
    </row>
    <row r="136" spans="1:85">
      <c r="A136" s="75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</row>
    <row r="137" spans="1:85">
      <c r="A137" s="75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75"/>
      <c r="AO137" s="75"/>
      <c r="AP137" s="75"/>
      <c r="AQ137" s="75"/>
      <c r="AR137" s="75"/>
      <c r="AS137" s="75"/>
      <c r="AT137" s="75"/>
      <c r="AU137" s="75"/>
      <c r="AV137" s="75"/>
      <c r="AW137" s="75"/>
      <c r="AX137" s="75"/>
      <c r="AY137" s="75"/>
      <c r="AZ137" s="75"/>
      <c r="BA137" s="75"/>
      <c r="BB137" s="75"/>
      <c r="BC137" s="75"/>
      <c r="BD137" s="75"/>
      <c r="BE137" s="75"/>
      <c r="BF137" s="75"/>
      <c r="BG137" s="75"/>
      <c r="BH137" s="75"/>
      <c r="BI137" s="75"/>
      <c r="BJ137" s="75"/>
      <c r="BK137" s="75"/>
      <c r="BL137" s="75"/>
      <c r="BM137" s="75"/>
      <c r="BN137" s="75"/>
      <c r="BO137" s="75"/>
      <c r="BP137" s="75"/>
      <c r="BQ137" s="75"/>
      <c r="BR137" s="75"/>
      <c r="BS137" s="75"/>
      <c r="BT137" s="75"/>
      <c r="BU137" s="75"/>
      <c r="BV137" s="75"/>
      <c r="BW137" s="75"/>
      <c r="BX137" s="75"/>
      <c r="BY137" s="75"/>
      <c r="BZ137" s="75"/>
      <c r="CA137" s="75"/>
      <c r="CB137" s="75"/>
      <c r="CC137" s="75"/>
      <c r="CD137" s="75"/>
      <c r="CE137" s="75"/>
      <c r="CF137" s="75"/>
      <c r="CG137" s="75"/>
    </row>
    <row r="138" spans="1:85">
      <c r="A138" s="75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75"/>
      <c r="AO138" s="75"/>
      <c r="AP138" s="75"/>
      <c r="AQ138" s="75"/>
      <c r="AR138" s="75"/>
      <c r="AS138" s="75"/>
      <c r="AT138" s="75"/>
      <c r="AU138" s="75"/>
      <c r="AV138" s="75"/>
      <c r="AW138" s="75"/>
      <c r="AX138" s="75"/>
      <c r="AY138" s="75"/>
      <c r="AZ138" s="75"/>
      <c r="BA138" s="75"/>
      <c r="BB138" s="75"/>
      <c r="BC138" s="75"/>
      <c r="BD138" s="75"/>
      <c r="BE138" s="75"/>
      <c r="BF138" s="75"/>
      <c r="BG138" s="75"/>
      <c r="BH138" s="75"/>
      <c r="BI138" s="75"/>
      <c r="BJ138" s="75"/>
      <c r="BK138" s="75"/>
      <c r="BL138" s="75"/>
      <c r="BM138" s="75"/>
      <c r="BN138" s="75"/>
      <c r="BO138" s="75"/>
      <c r="BP138" s="75"/>
      <c r="BQ138" s="75"/>
      <c r="BR138" s="75"/>
      <c r="BS138" s="75"/>
      <c r="BT138" s="75"/>
      <c r="BU138" s="75"/>
      <c r="BV138" s="75"/>
      <c r="BW138" s="75"/>
      <c r="BX138" s="75"/>
      <c r="BY138" s="75"/>
      <c r="BZ138" s="75"/>
      <c r="CA138" s="75"/>
      <c r="CB138" s="75"/>
      <c r="CC138" s="75"/>
      <c r="CD138" s="75"/>
      <c r="CE138" s="75"/>
      <c r="CF138" s="75"/>
      <c r="CG138" s="75"/>
    </row>
    <row r="139" spans="1:85">
      <c r="A139" s="75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75"/>
      <c r="AT139" s="75"/>
      <c r="AU139" s="75"/>
      <c r="AV139" s="75"/>
      <c r="AW139" s="75"/>
      <c r="AX139" s="75"/>
      <c r="AY139" s="75"/>
      <c r="AZ139" s="75"/>
      <c r="BA139" s="75"/>
      <c r="BB139" s="75"/>
      <c r="BC139" s="75"/>
      <c r="BD139" s="75"/>
      <c r="BE139" s="75"/>
      <c r="BF139" s="75"/>
      <c r="BG139" s="75"/>
      <c r="BH139" s="75"/>
      <c r="BI139" s="75"/>
      <c r="BJ139" s="75"/>
      <c r="BK139" s="75"/>
      <c r="BL139" s="75"/>
      <c r="BM139" s="75"/>
      <c r="BN139" s="75"/>
      <c r="BO139" s="75"/>
      <c r="BP139" s="75"/>
      <c r="BQ139" s="75"/>
      <c r="BR139" s="75"/>
      <c r="BS139" s="75"/>
      <c r="BT139" s="75"/>
      <c r="BU139" s="75"/>
      <c r="BV139" s="75"/>
      <c r="BW139" s="75"/>
      <c r="BX139" s="75"/>
      <c r="BY139" s="75"/>
      <c r="BZ139" s="75"/>
      <c r="CA139" s="75"/>
      <c r="CB139" s="75"/>
      <c r="CC139" s="75"/>
      <c r="CD139" s="75"/>
      <c r="CE139" s="75"/>
      <c r="CF139" s="75"/>
      <c r="CG139" s="75"/>
    </row>
    <row r="140" spans="1:85">
      <c r="A140" s="75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75"/>
      <c r="AT140" s="75"/>
      <c r="AU140" s="75"/>
      <c r="AV140" s="75"/>
      <c r="AW140" s="75"/>
      <c r="AX140" s="75"/>
      <c r="AY140" s="75"/>
      <c r="AZ140" s="75"/>
      <c r="BA140" s="75"/>
      <c r="BB140" s="75"/>
      <c r="BC140" s="75"/>
      <c r="BD140" s="75"/>
      <c r="BE140" s="75"/>
      <c r="BF140" s="75"/>
      <c r="BG140" s="75"/>
      <c r="BH140" s="75"/>
      <c r="BI140" s="75"/>
      <c r="BJ140" s="75"/>
      <c r="BK140" s="75"/>
      <c r="BL140" s="75"/>
      <c r="BM140" s="75"/>
      <c r="BN140" s="75"/>
      <c r="BO140" s="75"/>
      <c r="BP140" s="75"/>
      <c r="BQ140" s="75"/>
      <c r="BR140" s="75"/>
      <c r="BS140" s="75"/>
      <c r="BT140" s="75"/>
      <c r="BU140" s="75"/>
      <c r="BV140" s="75"/>
      <c r="BW140" s="75"/>
      <c r="BX140" s="75"/>
      <c r="BY140" s="75"/>
      <c r="BZ140" s="75"/>
      <c r="CA140" s="75"/>
      <c r="CB140" s="75"/>
      <c r="CC140" s="75"/>
      <c r="CD140" s="75"/>
      <c r="CE140" s="75"/>
      <c r="CF140" s="75"/>
      <c r="CG140" s="75"/>
    </row>
    <row r="141" spans="1:85">
      <c r="A141" s="75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75"/>
      <c r="AT141" s="75"/>
      <c r="AU141" s="75"/>
      <c r="AV141" s="75"/>
      <c r="AW141" s="75"/>
      <c r="AX141" s="75"/>
      <c r="AY141" s="75"/>
      <c r="AZ141" s="75"/>
      <c r="BA141" s="75"/>
      <c r="BB141" s="75"/>
      <c r="BC141" s="75"/>
      <c r="BD141" s="75"/>
      <c r="BE141" s="75"/>
      <c r="BF141" s="75"/>
      <c r="BG141" s="75"/>
      <c r="BH141" s="75"/>
      <c r="BI141" s="75"/>
      <c r="BJ141" s="75"/>
      <c r="BK141" s="75"/>
      <c r="BL141" s="75"/>
      <c r="BM141" s="75"/>
      <c r="BN141" s="75"/>
      <c r="BO141" s="75"/>
      <c r="BP141" s="75"/>
      <c r="BQ141" s="75"/>
      <c r="BR141" s="75"/>
      <c r="BS141" s="75"/>
      <c r="BT141" s="75"/>
      <c r="BU141" s="75"/>
      <c r="BV141" s="75"/>
      <c r="BW141" s="75"/>
      <c r="BX141" s="75"/>
      <c r="BY141" s="75"/>
      <c r="BZ141" s="75"/>
      <c r="CA141" s="75"/>
      <c r="CB141" s="75"/>
      <c r="CC141" s="75"/>
      <c r="CD141" s="75"/>
      <c r="CE141" s="75"/>
      <c r="CF141" s="75"/>
      <c r="CG141" s="75"/>
    </row>
    <row r="142" spans="1:85">
      <c r="A142" s="75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</row>
    <row r="143" spans="1:85">
      <c r="A143" s="75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</row>
    <row r="144" spans="1:85">
      <c r="A144" s="75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75"/>
      <c r="AT144" s="75"/>
      <c r="AU144" s="75"/>
      <c r="AV144" s="75"/>
      <c r="AW144" s="75"/>
      <c r="AX144" s="75"/>
      <c r="AY144" s="75"/>
      <c r="AZ144" s="75"/>
      <c r="BA144" s="75"/>
      <c r="BB144" s="75"/>
      <c r="BC144" s="75"/>
      <c r="BD144" s="75"/>
      <c r="BE144" s="75"/>
      <c r="BF144" s="75"/>
      <c r="BG144" s="75"/>
      <c r="BH144" s="75"/>
      <c r="BI144" s="75"/>
      <c r="BJ144" s="75"/>
      <c r="BK144" s="75"/>
      <c r="BL144" s="75"/>
      <c r="BM144" s="75"/>
      <c r="BN144" s="75"/>
      <c r="BO144" s="75"/>
      <c r="BP144" s="75"/>
      <c r="BQ144" s="75"/>
      <c r="BR144" s="75"/>
      <c r="BS144" s="75"/>
      <c r="BT144" s="75"/>
      <c r="BU144" s="75"/>
      <c r="BV144" s="75"/>
      <c r="BW144" s="75"/>
      <c r="BX144" s="75"/>
      <c r="BY144" s="75"/>
      <c r="BZ144" s="75"/>
      <c r="CA144" s="75"/>
      <c r="CB144" s="75"/>
      <c r="CC144" s="75"/>
      <c r="CD144" s="75"/>
      <c r="CE144" s="75"/>
      <c r="CF144" s="75"/>
      <c r="CG144" s="75"/>
    </row>
    <row r="145" spans="1:85">
      <c r="A145" s="75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75"/>
      <c r="AT145" s="75"/>
      <c r="AU145" s="75"/>
      <c r="AV145" s="75"/>
      <c r="AW145" s="75"/>
      <c r="AX145" s="75"/>
      <c r="AY145" s="75"/>
      <c r="AZ145" s="75"/>
      <c r="BA145" s="75"/>
      <c r="BB145" s="75"/>
      <c r="BC145" s="75"/>
      <c r="BD145" s="75"/>
      <c r="BE145" s="75"/>
      <c r="BF145" s="75"/>
      <c r="BG145" s="75"/>
      <c r="BH145" s="75"/>
      <c r="BI145" s="75"/>
      <c r="BJ145" s="75"/>
      <c r="BK145" s="75"/>
      <c r="BL145" s="75"/>
      <c r="BM145" s="75"/>
      <c r="BN145" s="75"/>
      <c r="BO145" s="75"/>
      <c r="BP145" s="75"/>
      <c r="BQ145" s="75"/>
      <c r="BR145" s="75"/>
      <c r="BS145" s="75"/>
      <c r="BT145" s="75"/>
      <c r="BU145" s="75"/>
      <c r="BV145" s="75"/>
      <c r="BW145" s="75"/>
      <c r="BX145" s="75"/>
      <c r="BY145" s="75"/>
      <c r="BZ145" s="75"/>
      <c r="CA145" s="75"/>
      <c r="CB145" s="75"/>
      <c r="CC145" s="75"/>
      <c r="CD145" s="75"/>
      <c r="CE145" s="75"/>
      <c r="CF145" s="75"/>
      <c r="CG145" s="75"/>
    </row>
    <row r="146" spans="1:85">
      <c r="A146" s="75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75"/>
      <c r="AT146" s="75"/>
      <c r="AU146" s="75"/>
      <c r="AV146" s="75"/>
      <c r="AW146" s="75"/>
      <c r="AX146" s="75"/>
      <c r="AY146" s="75"/>
      <c r="AZ146" s="75"/>
      <c r="BA146" s="75"/>
      <c r="BB146" s="75"/>
      <c r="BC146" s="75"/>
      <c r="BD146" s="75"/>
      <c r="BE146" s="75"/>
      <c r="BF146" s="75"/>
      <c r="BG146" s="75"/>
      <c r="BH146" s="75"/>
      <c r="BI146" s="75"/>
      <c r="BJ146" s="75"/>
      <c r="BK146" s="75"/>
      <c r="BL146" s="75"/>
      <c r="BM146" s="75"/>
      <c r="BN146" s="75"/>
      <c r="BO146" s="75"/>
      <c r="BP146" s="75"/>
      <c r="BQ146" s="75"/>
      <c r="BR146" s="75"/>
      <c r="BS146" s="75"/>
      <c r="BT146" s="75"/>
      <c r="BU146" s="75"/>
      <c r="BV146" s="75"/>
      <c r="BW146" s="75"/>
      <c r="BX146" s="75"/>
      <c r="BY146" s="75"/>
      <c r="BZ146" s="75"/>
      <c r="CA146" s="75"/>
      <c r="CB146" s="75"/>
      <c r="CC146" s="75"/>
      <c r="CD146" s="75"/>
      <c r="CE146" s="75"/>
      <c r="CF146" s="75"/>
      <c r="CG146" s="75"/>
    </row>
    <row r="147" spans="1:85">
      <c r="A147" s="75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75"/>
      <c r="AT147" s="75"/>
      <c r="AU147" s="75"/>
      <c r="AV147" s="75"/>
      <c r="AW147" s="75"/>
      <c r="AX147" s="75"/>
      <c r="AY147" s="75"/>
      <c r="AZ147" s="75"/>
      <c r="BA147" s="75"/>
      <c r="BB147" s="75"/>
      <c r="BC147" s="75"/>
      <c r="BD147" s="75"/>
      <c r="BE147" s="75"/>
      <c r="BF147" s="75"/>
      <c r="BG147" s="75"/>
      <c r="BH147" s="75"/>
      <c r="BI147" s="75"/>
      <c r="BJ147" s="75"/>
      <c r="BK147" s="75"/>
      <c r="BL147" s="75"/>
      <c r="BM147" s="75"/>
      <c r="BN147" s="75"/>
      <c r="BO147" s="75"/>
      <c r="BP147" s="75"/>
      <c r="BQ147" s="75"/>
      <c r="BR147" s="75"/>
      <c r="BS147" s="75"/>
      <c r="BT147" s="75"/>
      <c r="BU147" s="75"/>
      <c r="BV147" s="75"/>
      <c r="BW147" s="75"/>
      <c r="BX147" s="75"/>
      <c r="BY147" s="75"/>
      <c r="BZ147" s="75"/>
      <c r="CA147" s="75"/>
      <c r="CB147" s="75"/>
      <c r="CC147" s="75"/>
      <c r="CD147" s="75"/>
      <c r="CE147" s="75"/>
      <c r="CF147" s="75"/>
      <c r="CG147" s="75"/>
    </row>
    <row r="148" spans="1:85">
      <c r="A148" s="75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75"/>
      <c r="AT148" s="75"/>
      <c r="AU148" s="75"/>
      <c r="AV148" s="75"/>
      <c r="AW148" s="75"/>
      <c r="AX148" s="75"/>
      <c r="AY148" s="75"/>
      <c r="AZ148" s="75"/>
      <c r="BA148" s="75"/>
      <c r="BB148" s="75"/>
      <c r="BC148" s="75"/>
      <c r="BD148" s="75"/>
      <c r="BE148" s="75"/>
      <c r="BF148" s="75"/>
      <c r="BG148" s="75"/>
      <c r="BH148" s="75"/>
      <c r="BI148" s="75"/>
      <c r="BJ148" s="75"/>
      <c r="BK148" s="75"/>
      <c r="BL148" s="75"/>
      <c r="BM148" s="75"/>
      <c r="BN148" s="75"/>
      <c r="BO148" s="75"/>
      <c r="BP148" s="75"/>
      <c r="BQ148" s="75"/>
      <c r="BR148" s="75"/>
      <c r="BS148" s="75"/>
      <c r="BT148" s="75"/>
      <c r="BU148" s="75"/>
      <c r="BV148" s="75"/>
      <c r="BW148" s="75"/>
      <c r="BX148" s="75"/>
      <c r="BY148" s="75"/>
      <c r="BZ148" s="75"/>
      <c r="CA148" s="75"/>
      <c r="CB148" s="75"/>
      <c r="CC148" s="75"/>
      <c r="CD148" s="75"/>
      <c r="CE148" s="75"/>
      <c r="CF148" s="75"/>
      <c r="CG148" s="75"/>
    </row>
    <row r="149" spans="1:85">
      <c r="A149" s="75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75"/>
      <c r="AT149" s="75"/>
      <c r="AU149" s="75"/>
      <c r="AV149" s="75"/>
      <c r="AW149" s="75"/>
      <c r="AX149" s="75"/>
      <c r="AY149" s="75"/>
      <c r="AZ149" s="75"/>
      <c r="BA149" s="75"/>
      <c r="BB149" s="75"/>
      <c r="BC149" s="75"/>
      <c r="BD149" s="75"/>
      <c r="BE149" s="75"/>
      <c r="BF149" s="75"/>
      <c r="BG149" s="75"/>
      <c r="BH149" s="75"/>
      <c r="BI149" s="75"/>
      <c r="BJ149" s="75"/>
      <c r="BK149" s="75"/>
      <c r="BL149" s="75"/>
      <c r="BM149" s="75"/>
      <c r="BN149" s="75"/>
      <c r="BO149" s="75"/>
      <c r="BP149" s="75"/>
      <c r="BQ149" s="75"/>
      <c r="BR149" s="75"/>
      <c r="BS149" s="75"/>
      <c r="BT149" s="75"/>
      <c r="BU149" s="75"/>
      <c r="BV149" s="75"/>
      <c r="BW149" s="75"/>
      <c r="BX149" s="75"/>
      <c r="BY149" s="75"/>
      <c r="BZ149" s="75"/>
      <c r="CA149" s="75"/>
      <c r="CB149" s="75"/>
      <c r="CC149" s="75"/>
      <c r="CD149" s="75"/>
      <c r="CE149" s="75"/>
      <c r="CF149" s="75"/>
      <c r="CG149" s="75"/>
    </row>
    <row r="150" spans="1:85">
      <c r="A150" s="75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</row>
    <row r="151" spans="1:85">
      <c r="A151" s="75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75"/>
      <c r="AT151" s="75"/>
      <c r="AU151" s="75"/>
      <c r="AV151" s="75"/>
      <c r="AW151" s="75"/>
      <c r="AX151" s="75"/>
      <c r="AY151" s="75"/>
      <c r="AZ151" s="75"/>
      <c r="BA151" s="75"/>
      <c r="BB151" s="75"/>
      <c r="BC151" s="75"/>
      <c r="BD151" s="75"/>
      <c r="BE151" s="75"/>
      <c r="BF151" s="75"/>
      <c r="BG151" s="75"/>
      <c r="BH151" s="75"/>
      <c r="BI151" s="75"/>
      <c r="BJ151" s="75"/>
      <c r="BK151" s="75"/>
      <c r="BL151" s="75"/>
      <c r="BM151" s="75"/>
      <c r="BN151" s="75"/>
      <c r="BO151" s="75"/>
      <c r="BP151" s="75"/>
      <c r="BQ151" s="75"/>
      <c r="BR151" s="75"/>
      <c r="BS151" s="75"/>
      <c r="BT151" s="75"/>
      <c r="BU151" s="75"/>
      <c r="BV151" s="75"/>
      <c r="BW151" s="75"/>
      <c r="BX151" s="75"/>
      <c r="BY151" s="75"/>
      <c r="BZ151" s="75"/>
      <c r="CA151" s="75"/>
      <c r="CB151" s="75"/>
      <c r="CC151" s="75"/>
      <c r="CD151" s="75"/>
      <c r="CE151" s="75"/>
      <c r="CF151" s="75"/>
      <c r="CG151" s="75"/>
    </row>
    <row r="152" spans="1:85">
      <c r="A152" s="75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75"/>
      <c r="AT152" s="75"/>
      <c r="AU152" s="75"/>
      <c r="AV152" s="75"/>
      <c r="AW152" s="75"/>
      <c r="AX152" s="75"/>
      <c r="AY152" s="75"/>
      <c r="AZ152" s="75"/>
      <c r="BA152" s="75"/>
      <c r="BB152" s="75"/>
      <c r="BC152" s="75"/>
      <c r="BD152" s="75"/>
      <c r="BE152" s="75"/>
      <c r="BF152" s="75"/>
      <c r="BG152" s="75"/>
      <c r="BH152" s="75"/>
      <c r="BI152" s="75"/>
      <c r="BJ152" s="75"/>
      <c r="BK152" s="75"/>
      <c r="BL152" s="75"/>
      <c r="BM152" s="75"/>
      <c r="BN152" s="75"/>
      <c r="BO152" s="75"/>
      <c r="BP152" s="75"/>
      <c r="BQ152" s="75"/>
      <c r="BR152" s="75"/>
      <c r="BS152" s="75"/>
      <c r="BT152" s="75"/>
      <c r="BU152" s="75"/>
      <c r="BV152" s="75"/>
      <c r="BW152" s="75"/>
      <c r="BX152" s="75"/>
      <c r="BY152" s="75"/>
      <c r="BZ152" s="75"/>
      <c r="CA152" s="75"/>
      <c r="CB152" s="75"/>
      <c r="CC152" s="75"/>
      <c r="CD152" s="75"/>
      <c r="CE152" s="75"/>
      <c r="CF152" s="75"/>
      <c r="CG152" s="75"/>
    </row>
    <row r="153" spans="1:85">
      <c r="A153" s="75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75"/>
      <c r="AT153" s="75"/>
      <c r="AU153" s="75"/>
      <c r="AV153" s="75"/>
      <c r="AW153" s="75"/>
      <c r="AX153" s="75"/>
      <c r="AY153" s="75"/>
      <c r="AZ153" s="75"/>
      <c r="BA153" s="75"/>
      <c r="BB153" s="75"/>
      <c r="BC153" s="75"/>
      <c r="BD153" s="75"/>
      <c r="BE153" s="75"/>
      <c r="BF153" s="75"/>
      <c r="BG153" s="75"/>
      <c r="BH153" s="75"/>
      <c r="BI153" s="75"/>
      <c r="BJ153" s="75"/>
      <c r="BK153" s="75"/>
      <c r="BL153" s="75"/>
      <c r="BM153" s="75"/>
      <c r="BN153" s="75"/>
      <c r="BO153" s="75"/>
      <c r="BP153" s="75"/>
      <c r="BQ153" s="75"/>
      <c r="BR153" s="75"/>
      <c r="BS153" s="75"/>
      <c r="BT153" s="75"/>
      <c r="BU153" s="75"/>
      <c r="BV153" s="75"/>
      <c r="BW153" s="75"/>
      <c r="BX153" s="75"/>
      <c r="BY153" s="75"/>
      <c r="BZ153" s="75"/>
      <c r="CA153" s="75"/>
      <c r="CB153" s="75"/>
      <c r="CC153" s="75"/>
      <c r="CD153" s="75"/>
      <c r="CE153" s="75"/>
      <c r="CF153" s="75"/>
      <c r="CG153" s="75"/>
    </row>
    <row r="154" spans="1:85">
      <c r="A154" s="75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75"/>
      <c r="AO154" s="75"/>
      <c r="AP154" s="75"/>
      <c r="AQ154" s="75"/>
      <c r="AR154" s="75"/>
      <c r="AS154" s="75"/>
      <c r="AT154" s="75"/>
      <c r="AU154" s="75"/>
      <c r="AV154" s="75"/>
      <c r="AW154" s="75"/>
      <c r="AX154" s="75"/>
      <c r="AY154" s="75"/>
      <c r="AZ154" s="75"/>
      <c r="BA154" s="75"/>
      <c r="BB154" s="75"/>
      <c r="BC154" s="75"/>
      <c r="BD154" s="75"/>
      <c r="BE154" s="75"/>
      <c r="BF154" s="75"/>
      <c r="BG154" s="75"/>
      <c r="BH154" s="75"/>
      <c r="BI154" s="75"/>
      <c r="BJ154" s="75"/>
      <c r="BK154" s="75"/>
      <c r="BL154" s="75"/>
      <c r="BM154" s="75"/>
      <c r="BN154" s="75"/>
      <c r="BO154" s="75"/>
      <c r="BP154" s="75"/>
      <c r="BQ154" s="75"/>
      <c r="BR154" s="75"/>
      <c r="BS154" s="75"/>
      <c r="BT154" s="75"/>
      <c r="BU154" s="75"/>
      <c r="BV154" s="75"/>
      <c r="BW154" s="75"/>
      <c r="BX154" s="75"/>
      <c r="BY154" s="75"/>
      <c r="BZ154" s="75"/>
      <c r="CA154" s="75"/>
      <c r="CB154" s="75"/>
      <c r="CC154" s="75"/>
      <c r="CD154" s="75"/>
      <c r="CE154" s="75"/>
      <c r="CF154" s="75"/>
      <c r="CG154" s="75"/>
    </row>
    <row r="155" spans="1:85">
      <c r="A155" s="75"/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  <c r="AJ155" s="75"/>
      <c r="AK155" s="75"/>
      <c r="AL155" s="75"/>
      <c r="AM155" s="75"/>
      <c r="AN155" s="75"/>
      <c r="AO155" s="75"/>
      <c r="AP155" s="75"/>
      <c r="AQ155" s="75"/>
      <c r="AR155" s="75"/>
      <c r="AS155" s="75"/>
      <c r="AT155" s="75"/>
      <c r="AU155" s="75"/>
      <c r="AV155" s="75"/>
      <c r="AW155" s="75"/>
      <c r="AX155" s="75"/>
      <c r="AY155" s="75"/>
      <c r="AZ155" s="75"/>
      <c r="BA155" s="75"/>
      <c r="BB155" s="75"/>
      <c r="BC155" s="75"/>
      <c r="BD155" s="75"/>
      <c r="BE155" s="75"/>
      <c r="BF155" s="75"/>
      <c r="BG155" s="75"/>
      <c r="BH155" s="75"/>
      <c r="BI155" s="75"/>
      <c r="BJ155" s="75"/>
      <c r="BK155" s="75"/>
      <c r="BL155" s="75"/>
      <c r="BM155" s="75"/>
      <c r="BN155" s="75"/>
      <c r="BO155" s="75"/>
      <c r="BP155" s="75"/>
      <c r="BQ155" s="75"/>
      <c r="BR155" s="75"/>
      <c r="BS155" s="75"/>
      <c r="BT155" s="75"/>
      <c r="BU155" s="75"/>
      <c r="BV155" s="75"/>
      <c r="BW155" s="75"/>
      <c r="BX155" s="75"/>
      <c r="BY155" s="75"/>
      <c r="BZ155" s="75"/>
      <c r="CA155" s="75"/>
      <c r="CB155" s="75"/>
      <c r="CC155" s="75"/>
      <c r="CD155" s="75"/>
      <c r="CE155" s="75"/>
      <c r="CF155" s="75"/>
      <c r="CG155" s="75"/>
    </row>
    <row r="156" spans="1:85">
      <c r="A156" s="75"/>
      <c r="B156" s="75"/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  <c r="AJ156" s="75"/>
      <c r="AK156" s="75"/>
      <c r="AL156" s="75"/>
      <c r="AM156" s="75"/>
      <c r="AN156" s="75"/>
      <c r="AO156" s="75"/>
      <c r="AP156" s="75"/>
      <c r="AQ156" s="75"/>
      <c r="AR156" s="75"/>
      <c r="AS156" s="75"/>
      <c r="AT156" s="75"/>
      <c r="AU156" s="75"/>
      <c r="AV156" s="75"/>
      <c r="AW156" s="75"/>
      <c r="AX156" s="75"/>
      <c r="AY156" s="75"/>
      <c r="AZ156" s="75"/>
      <c r="BA156" s="75"/>
      <c r="BB156" s="75"/>
      <c r="BC156" s="75"/>
      <c r="BD156" s="75"/>
      <c r="BE156" s="75"/>
      <c r="BF156" s="75"/>
      <c r="BG156" s="75"/>
      <c r="BH156" s="75"/>
      <c r="BI156" s="75"/>
      <c r="BJ156" s="75"/>
      <c r="BK156" s="75"/>
      <c r="BL156" s="75"/>
      <c r="BM156" s="75"/>
      <c r="BN156" s="75"/>
      <c r="BO156" s="75"/>
      <c r="BP156" s="75"/>
      <c r="BQ156" s="75"/>
      <c r="BR156" s="75"/>
      <c r="BS156" s="75"/>
      <c r="BT156" s="75"/>
      <c r="BU156" s="75"/>
      <c r="BV156" s="75"/>
      <c r="BW156" s="75"/>
      <c r="BX156" s="75"/>
      <c r="BY156" s="75"/>
      <c r="BZ156" s="75"/>
      <c r="CA156" s="75"/>
      <c r="CB156" s="75"/>
      <c r="CC156" s="75"/>
      <c r="CD156" s="75"/>
      <c r="CE156" s="75"/>
      <c r="CF156" s="75"/>
      <c r="CG156" s="75"/>
    </row>
    <row r="157" spans="1:85">
      <c r="A157" s="75"/>
      <c r="B157" s="75"/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</row>
    <row r="158" spans="1:85">
      <c r="A158" s="75"/>
      <c r="B158" s="75"/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</row>
    <row r="159" spans="1:85">
      <c r="A159" s="75"/>
      <c r="B159" s="75"/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</row>
    <row r="160" spans="1:85">
      <c r="A160" s="75"/>
      <c r="B160" s="75"/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</row>
    <row r="161" spans="1:85">
      <c r="A161" s="75"/>
      <c r="B161" s="75"/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</row>
    <row r="162" spans="1:85">
      <c r="A162" s="75"/>
      <c r="B162" s="75"/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  <c r="AJ162" s="75"/>
      <c r="AK162" s="75"/>
      <c r="AL162" s="75"/>
      <c r="AM162" s="75"/>
      <c r="AN162" s="75"/>
      <c r="AO162" s="75"/>
      <c r="AP162" s="75"/>
      <c r="AQ162" s="75"/>
      <c r="AR162" s="75"/>
      <c r="AS162" s="75"/>
      <c r="AT162" s="75"/>
      <c r="AU162" s="75"/>
      <c r="AV162" s="75"/>
      <c r="AW162" s="75"/>
      <c r="AX162" s="75"/>
      <c r="AY162" s="75"/>
      <c r="AZ162" s="75"/>
      <c r="BA162" s="75"/>
      <c r="BB162" s="75"/>
      <c r="BC162" s="75"/>
      <c r="BD162" s="75"/>
      <c r="BE162" s="75"/>
      <c r="BF162" s="75"/>
      <c r="BG162" s="75"/>
      <c r="BH162" s="75"/>
      <c r="BI162" s="75"/>
      <c r="BJ162" s="75"/>
      <c r="BK162" s="75"/>
      <c r="BL162" s="75"/>
      <c r="BM162" s="75"/>
      <c r="BN162" s="75"/>
      <c r="BO162" s="75"/>
      <c r="BP162" s="75"/>
      <c r="BQ162" s="75"/>
      <c r="BR162" s="75"/>
      <c r="BS162" s="75"/>
      <c r="BT162" s="75"/>
      <c r="BU162" s="75"/>
      <c r="BV162" s="75"/>
      <c r="BW162" s="75"/>
      <c r="BX162" s="75"/>
      <c r="BY162" s="75"/>
      <c r="BZ162" s="75"/>
      <c r="CA162" s="75"/>
      <c r="CB162" s="75"/>
      <c r="CC162" s="75"/>
      <c r="CD162" s="75"/>
      <c r="CE162" s="75"/>
      <c r="CF162" s="75"/>
      <c r="CG162" s="75"/>
    </row>
    <row r="163" spans="1:85">
      <c r="A163" s="75"/>
      <c r="B163" s="75"/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  <c r="AJ163" s="75"/>
      <c r="AK163" s="75"/>
      <c r="AL163" s="75"/>
      <c r="AM163" s="75"/>
      <c r="AN163" s="75"/>
      <c r="AO163" s="75"/>
      <c r="AP163" s="75"/>
      <c r="AQ163" s="75"/>
      <c r="AR163" s="75"/>
      <c r="AS163" s="75"/>
      <c r="AT163" s="75"/>
      <c r="AU163" s="75"/>
      <c r="AV163" s="75"/>
      <c r="AW163" s="75"/>
      <c r="AX163" s="75"/>
      <c r="AY163" s="75"/>
      <c r="AZ163" s="75"/>
      <c r="BA163" s="75"/>
      <c r="BB163" s="75"/>
      <c r="BC163" s="75"/>
      <c r="BD163" s="75"/>
      <c r="BE163" s="75"/>
      <c r="BF163" s="75"/>
      <c r="BG163" s="75"/>
      <c r="BH163" s="75"/>
      <c r="BI163" s="75"/>
      <c r="BJ163" s="75"/>
      <c r="BK163" s="75"/>
      <c r="BL163" s="75"/>
      <c r="BM163" s="75"/>
      <c r="BN163" s="75"/>
      <c r="BO163" s="75"/>
      <c r="BP163" s="75"/>
      <c r="BQ163" s="75"/>
      <c r="BR163" s="75"/>
      <c r="BS163" s="75"/>
      <c r="BT163" s="75"/>
      <c r="BU163" s="75"/>
      <c r="BV163" s="75"/>
      <c r="BW163" s="75"/>
      <c r="BX163" s="75"/>
      <c r="BY163" s="75"/>
      <c r="BZ163" s="75"/>
      <c r="CA163" s="75"/>
      <c r="CB163" s="75"/>
      <c r="CC163" s="75"/>
      <c r="CD163" s="75"/>
      <c r="CE163" s="75"/>
      <c r="CF163" s="75"/>
      <c r="CG163" s="75"/>
    </row>
    <row r="164" spans="1:85">
      <c r="A164" s="75"/>
      <c r="B164" s="75"/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  <c r="AJ164" s="75"/>
      <c r="AK164" s="75"/>
      <c r="AL164" s="75"/>
      <c r="AM164" s="75"/>
      <c r="AN164" s="75"/>
      <c r="AO164" s="75"/>
      <c r="AP164" s="75"/>
      <c r="AQ164" s="75"/>
      <c r="AR164" s="75"/>
      <c r="AS164" s="75"/>
      <c r="AT164" s="75"/>
      <c r="AU164" s="75"/>
      <c r="AV164" s="75"/>
      <c r="AW164" s="75"/>
      <c r="AX164" s="75"/>
      <c r="AY164" s="75"/>
      <c r="AZ164" s="75"/>
      <c r="BA164" s="75"/>
      <c r="BB164" s="75"/>
      <c r="BC164" s="75"/>
      <c r="BD164" s="75"/>
      <c r="BE164" s="75"/>
      <c r="BF164" s="75"/>
      <c r="BG164" s="75"/>
      <c r="BH164" s="75"/>
      <c r="BI164" s="75"/>
      <c r="BJ164" s="75"/>
      <c r="BK164" s="75"/>
      <c r="BL164" s="75"/>
      <c r="BM164" s="75"/>
      <c r="BN164" s="75"/>
      <c r="BO164" s="75"/>
      <c r="BP164" s="75"/>
      <c r="BQ164" s="75"/>
      <c r="BR164" s="75"/>
      <c r="BS164" s="75"/>
      <c r="BT164" s="75"/>
      <c r="BU164" s="75"/>
      <c r="BV164" s="75"/>
      <c r="BW164" s="75"/>
      <c r="BX164" s="75"/>
      <c r="BY164" s="75"/>
      <c r="BZ164" s="75"/>
      <c r="CA164" s="75"/>
      <c r="CB164" s="75"/>
      <c r="CC164" s="75"/>
      <c r="CD164" s="75"/>
      <c r="CE164" s="75"/>
      <c r="CF164" s="75"/>
      <c r="CG164" s="75"/>
    </row>
    <row r="165" spans="1:85">
      <c r="A165" s="75"/>
      <c r="B165" s="75"/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  <c r="AJ165" s="75"/>
      <c r="AK165" s="75"/>
      <c r="AL165" s="75"/>
      <c r="AM165" s="75"/>
      <c r="AN165" s="75"/>
      <c r="AO165" s="75"/>
      <c r="AP165" s="75"/>
      <c r="AQ165" s="75"/>
      <c r="AR165" s="75"/>
      <c r="AS165" s="75"/>
      <c r="AT165" s="75"/>
      <c r="AU165" s="75"/>
      <c r="AV165" s="75"/>
      <c r="AW165" s="75"/>
      <c r="AX165" s="75"/>
      <c r="AY165" s="75"/>
      <c r="AZ165" s="75"/>
      <c r="BA165" s="75"/>
      <c r="BB165" s="75"/>
      <c r="BC165" s="75"/>
      <c r="BD165" s="75"/>
      <c r="BE165" s="75"/>
      <c r="BF165" s="75"/>
      <c r="BG165" s="75"/>
      <c r="BH165" s="75"/>
      <c r="BI165" s="75"/>
      <c r="BJ165" s="75"/>
      <c r="BK165" s="75"/>
      <c r="BL165" s="75"/>
      <c r="BM165" s="75"/>
      <c r="BN165" s="75"/>
      <c r="BO165" s="75"/>
      <c r="BP165" s="75"/>
      <c r="BQ165" s="75"/>
      <c r="BR165" s="75"/>
      <c r="BS165" s="75"/>
      <c r="BT165" s="75"/>
      <c r="BU165" s="75"/>
      <c r="BV165" s="75"/>
      <c r="BW165" s="75"/>
      <c r="BX165" s="75"/>
      <c r="BY165" s="75"/>
      <c r="BZ165" s="75"/>
      <c r="CA165" s="75"/>
      <c r="CB165" s="75"/>
      <c r="CC165" s="75"/>
      <c r="CD165" s="75"/>
      <c r="CE165" s="75"/>
      <c r="CF165" s="75"/>
      <c r="CG165" s="75"/>
    </row>
    <row r="166" spans="1:85">
      <c r="A166" s="75"/>
      <c r="B166" s="75"/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  <c r="AJ166" s="75"/>
      <c r="AK166" s="75"/>
      <c r="AL166" s="75"/>
      <c r="AM166" s="75"/>
      <c r="AN166" s="75"/>
      <c r="AO166" s="75"/>
      <c r="AP166" s="75"/>
      <c r="AQ166" s="75"/>
      <c r="AR166" s="75"/>
      <c r="AS166" s="75"/>
      <c r="AT166" s="75"/>
      <c r="AU166" s="75"/>
      <c r="AV166" s="75"/>
      <c r="AW166" s="75"/>
      <c r="AX166" s="75"/>
      <c r="AY166" s="75"/>
      <c r="AZ166" s="75"/>
      <c r="BA166" s="75"/>
      <c r="BB166" s="75"/>
      <c r="BC166" s="75"/>
      <c r="BD166" s="75"/>
      <c r="BE166" s="75"/>
      <c r="BF166" s="75"/>
      <c r="BG166" s="75"/>
      <c r="BH166" s="75"/>
      <c r="BI166" s="75"/>
      <c r="BJ166" s="75"/>
      <c r="BK166" s="75"/>
      <c r="BL166" s="75"/>
      <c r="BM166" s="75"/>
      <c r="BN166" s="75"/>
      <c r="BO166" s="75"/>
      <c r="BP166" s="75"/>
      <c r="BQ166" s="75"/>
      <c r="BR166" s="75"/>
      <c r="BS166" s="75"/>
      <c r="BT166" s="75"/>
      <c r="BU166" s="75"/>
      <c r="BV166" s="75"/>
      <c r="BW166" s="75"/>
      <c r="BX166" s="75"/>
      <c r="BY166" s="75"/>
      <c r="BZ166" s="75"/>
      <c r="CA166" s="75"/>
      <c r="CB166" s="75"/>
      <c r="CC166" s="75"/>
      <c r="CD166" s="75"/>
      <c r="CE166" s="75"/>
      <c r="CF166" s="75"/>
      <c r="CG166" s="7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AD1994-F0BE-4AE1-8AE0-33C27F0944D4}">
  <dimension ref="A1:AA62"/>
  <sheetViews>
    <sheetView workbookViewId="0">
      <selection activeCell="I28" sqref="I28"/>
    </sheetView>
  </sheetViews>
  <sheetFormatPr defaultRowHeight="14.4"/>
  <cols>
    <col min="1" max="1" width="5.88671875" customWidth="1"/>
    <col min="2" max="2" width="28.77734375" customWidth="1"/>
    <col min="3" max="3" width="10.21875" customWidth="1"/>
    <col min="4" max="4" width="11.33203125" customWidth="1"/>
    <col min="5" max="5" width="9.109375" customWidth="1"/>
    <col min="6" max="6" width="3.109375" customWidth="1"/>
  </cols>
  <sheetData>
    <row r="1" spans="1:27" ht="27.6">
      <c r="A1" s="117" t="s">
        <v>14</v>
      </c>
      <c r="B1" s="295" t="s">
        <v>73</v>
      </c>
      <c r="C1" s="295"/>
      <c r="D1" s="295"/>
      <c r="E1" s="295"/>
      <c r="F1" s="295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76"/>
      <c r="T1" s="76"/>
      <c r="U1" s="76"/>
      <c r="V1" s="76"/>
      <c r="W1" s="76"/>
      <c r="X1" s="76"/>
      <c r="Y1" s="76"/>
      <c r="Z1" s="76"/>
      <c r="AA1" s="76"/>
    </row>
    <row r="2" spans="1:27" ht="18.600000000000001">
      <c r="A2" s="141"/>
      <c r="B2" s="252" t="s">
        <v>0</v>
      </c>
      <c r="C2" s="119" t="s">
        <v>10</v>
      </c>
      <c r="D2" s="120" t="s">
        <v>13</v>
      </c>
      <c r="E2" s="121" t="s">
        <v>5</v>
      </c>
      <c r="F2" s="12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76"/>
      <c r="T2" s="76"/>
      <c r="U2" s="76"/>
      <c r="V2" s="76"/>
      <c r="W2" s="76"/>
      <c r="X2" s="76"/>
      <c r="Y2" s="76"/>
      <c r="Z2" s="76"/>
      <c r="AA2" s="76"/>
    </row>
    <row r="3" spans="1:27" ht="18.600000000000001">
      <c r="A3" s="142">
        <v>1</v>
      </c>
      <c r="B3" s="123" t="s">
        <v>20</v>
      </c>
      <c r="C3" s="124">
        <v>1947</v>
      </c>
      <c r="D3" s="125">
        <v>129.80000000000001</v>
      </c>
      <c r="E3" s="126">
        <v>20</v>
      </c>
      <c r="F3" s="127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76"/>
      <c r="T3" s="76"/>
      <c r="U3" s="76"/>
      <c r="V3" s="76"/>
      <c r="W3" s="76"/>
      <c r="X3" s="76"/>
      <c r="Y3" s="76"/>
      <c r="Z3" s="76"/>
      <c r="AA3" s="76"/>
    </row>
    <row r="4" spans="1:27" ht="18.600000000000001">
      <c r="A4" s="142">
        <v>2</v>
      </c>
      <c r="B4" s="123" t="s">
        <v>3</v>
      </c>
      <c r="C4" s="124">
        <v>1926</v>
      </c>
      <c r="D4" s="125">
        <v>128.4</v>
      </c>
      <c r="E4" s="126">
        <v>19</v>
      </c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76"/>
      <c r="T4" s="76"/>
      <c r="U4" s="76"/>
      <c r="V4" s="76"/>
      <c r="W4" s="76"/>
      <c r="X4" s="76"/>
      <c r="Y4" s="76"/>
      <c r="Z4" s="76"/>
      <c r="AA4" s="76"/>
    </row>
    <row r="5" spans="1:27" ht="18.600000000000001">
      <c r="A5" s="142">
        <v>3</v>
      </c>
      <c r="B5" s="123" t="s">
        <v>18</v>
      </c>
      <c r="C5" s="124">
        <v>1919</v>
      </c>
      <c r="D5" s="125">
        <v>127.93333333333334</v>
      </c>
      <c r="E5" s="126">
        <v>19</v>
      </c>
      <c r="F5" s="129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76"/>
      <c r="T5" s="76"/>
      <c r="U5" s="76"/>
      <c r="V5" s="76"/>
      <c r="W5" s="76"/>
      <c r="X5" s="76"/>
      <c r="Y5" s="76"/>
      <c r="Z5" s="76"/>
      <c r="AA5" s="76"/>
    </row>
    <row r="6" spans="1:27" ht="18.600000000000001">
      <c r="A6" s="142">
        <v>4</v>
      </c>
      <c r="B6" s="123" t="s">
        <v>19</v>
      </c>
      <c r="C6" s="124">
        <v>1865</v>
      </c>
      <c r="D6" s="125">
        <v>124.33333333333333</v>
      </c>
      <c r="E6" s="126">
        <v>18</v>
      </c>
      <c r="F6" s="129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76"/>
      <c r="T6" s="76"/>
      <c r="U6" s="76"/>
      <c r="V6" s="76"/>
      <c r="W6" s="76"/>
      <c r="X6" s="76"/>
      <c r="Y6" s="76"/>
      <c r="Z6" s="76"/>
      <c r="AA6" s="76"/>
    </row>
    <row r="7" spans="1:27" ht="18.600000000000001">
      <c r="A7" s="142">
        <v>5</v>
      </c>
      <c r="B7" s="123" t="s">
        <v>72</v>
      </c>
      <c r="C7" s="130">
        <v>2108</v>
      </c>
      <c r="D7" s="125">
        <v>140.53333333333333</v>
      </c>
      <c r="E7" s="126">
        <v>17</v>
      </c>
      <c r="F7" s="129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76"/>
      <c r="T7" s="76"/>
      <c r="U7" s="76"/>
      <c r="V7" s="76"/>
      <c r="W7" s="76"/>
      <c r="X7" s="76"/>
      <c r="Y7" s="76"/>
      <c r="Z7" s="76"/>
      <c r="AA7" s="76"/>
    </row>
    <row r="8" spans="1:27" ht="18.600000000000001">
      <c r="A8" s="142">
        <v>6</v>
      </c>
      <c r="B8" s="131" t="s">
        <v>48</v>
      </c>
      <c r="C8" s="124">
        <v>1930</v>
      </c>
      <c r="D8" s="125">
        <v>128.66666666666666</v>
      </c>
      <c r="E8" s="126">
        <v>17</v>
      </c>
      <c r="F8" s="129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6"/>
      <c r="T8" s="76"/>
      <c r="U8" s="76"/>
      <c r="V8" s="76"/>
      <c r="W8" s="76"/>
      <c r="X8" s="76"/>
      <c r="Y8" s="76"/>
      <c r="Z8" s="76"/>
      <c r="AA8" s="76"/>
    </row>
    <row r="9" spans="1:27" ht="18.600000000000001">
      <c r="A9" s="142">
        <v>7</v>
      </c>
      <c r="B9" s="131" t="s">
        <v>4</v>
      </c>
      <c r="C9" s="124">
        <v>1852</v>
      </c>
      <c r="D9" s="125">
        <v>123.46666666666667</v>
      </c>
      <c r="E9" s="126">
        <v>17</v>
      </c>
      <c r="F9" s="12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76"/>
      <c r="T9" s="76"/>
      <c r="U9" s="76"/>
      <c r="V9" s="76"/>
      <c r="W9" s="76"/>
      <c r="X9" s="76"/>
      <c r="Y9" s="76"/>
      <c r="Z9" s="76"/>
      <c r="AA9" s="76"/>
    </row>
    <row r="10" spans="1:27" ht="18.600000000000001">
      <c r="A10" s="142">
        <v>8</v>
      </c>
      <c r="B10" s="123" t="s">
        <v>46</v>
      </c>
      <c r="C10" s="124">
        <v>0</v>
      </c>
      <c r="D10" s="125">
        <v>0</v>
      </c>
      <c r="E10" s="126">
        <v>0</v>
      </c>
      <c r="F10" s="129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76"/>
      <c r="T10" s="76"/>
      <c r="U10" s="76"/>
      <c r="V10" s="76"/>
      <c r="W10" s="76"/>
      <c r="X10" s="76"/>
      <c r="Y10" s="76"/>
      <c r="Z10" s="76"/>
      <c r="AA10" s="76"/>
    </row>
    <row r="11" spans="1:27" ht="18.600000000000001" customHeight="1">
      <c r="A11" s="142">
        <v>9</v>
      </c>
      <c r="B11" s="123" t="s">
        <v>45</v>
      </c>
      <c r="C11" s="124">
        <v>0</v>
      </c>
      <c r="D11" s="125">
        <v>0</v>
      </c>
      <c r="E11" s="126">
        <v>0</v>
      </c>
      <c r="F11" s="12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24.75" customHeight="1">
      <c r="A12" s="143"/>
      <c r="B12" s="252" t="s">
        <v>6</v>
      </c>
      <c r="C12" s="119" t="s">
        <v>10</v>
      </c>
      <c r="D12" s="120" t="s">
        <v>13</v>
      </c>
      <c r="E12" s="121" t="s">
        <v>5</v>
      </c>
      <c r="F12" s="12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76"/>
      <c r="T12" s="76"/>
      <c r="U12" s="76"/>
      <c r="V12" s="76"/>
      <c r="W12" s="76"/>
      <c r="X12" s="76"/>
      <c r="Y12" s="76"/>
      <c r="Z12" s="76"/>
      <c r="AA12" s="76"/>
    </row>
    <row r="13" spans="1:27" ht="18.600000000000001">
      <c r="A13" s="142">
        <v>1</v>
      </c>
      <c r="B13" s="123" t="s">
        <v>21</v>
      </c>
      <c r="C13" s="130">
        <v>1913</v>
      </c>
      <c r="D13" s="132">
        <v>127.53333333333333</v>
      </c>
      <c r="E13" s="133">
        <v>20</v>
      </c>
      <c r="F13" s="134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18.600000000000001">
      <c r="A14" s="142">
        <v>2</v>
      </c>
      <c r="B14" s="123" t="s">
        <v>59</v>
      </c>
      <c r="C14" s="124">
        <v>1908</v>
      </c>
      <c r="D14" s="132">
        <v>127.2</v>
      </c>
      <c r="E14" s="133">
        <v>20</v>
      </c>
      <c r="F14" s="13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76"/>
      <c r="T14" s="76"/>
      <c r="U14" s="76"/>
      <c r="V14" s="76"/>
      <c r="W14" s="76"/>
      <c r="X14" s="76"/>
      <c r="Y14" s="76"/>
      <c r="Z14" s="76"/>
      <c r="AA14" s="76"/>
    </row>
    <row r="15" spans="1:27" ht="18.600000000000001">
      <c r="A15" s="142">
        <v>3</v>
      </c>
      <c r="B15" s="123" t="s">
        <v>50</v>
      </c>
      <c r="C15" s="124">
        <v>1866</v>
      </c>
      <c r="D15" s="132">
        <v>124.4</v>
      </c>
      <c r="E15" s="133">
        <v>20</v>
      </c>
      <c r="F15" s="134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18.600000000000001">
      <c r="A16" s="142">
        <v>4</v>
      </c>
      <c r="B16" s="123" t="s">
        <v>49</v>
      </c>
      <c r="C16" s="124">
        <v>1857</v>
      </c>
      <c r="D16" s="132">
        <v>123.8</v>
      </c>
      <c r="E16" s="133">
        <v>20</v>
      </c>
      <c r="F16" s="134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76"/>
      <c r="T16" s="76"/>
      <c r="U16" s="76"/>
      <c r="V16" s="76"/>
      <c r="W16" s="76"/>
      <c r="X16" s="76"/>
      <c r="Y16" s="76"/>
      <c r="Z16" s="76"/>
      <c r="AA16" s="76"/>
    </row>
    <row r="17" spans="1:27" ht="18.600000000000001">
      <c r="A17" s="142">
        <v>5</v>
      </c>
      <c r="B17" s="123" t="s">
        <v>41</v>
      </c>
      <c r="C17" s="130">
        <v>1842</v>
      </c>
      <c r="D17" s="132">
        <v>122.8</v>
      </c>
      <c r="E17" s="133">
        <v>20</v>
      </c>
      <c r="F17" s="134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76"/>
      <c r="T17" s="76"/>
      <c r="U17" s="76"/>
      <c r="V17" s="76"/>
      <c r="W17" s="76"/>
      <c r="X17" s="76"/>
      <c r="Y17" s="76"/>
      <c r="Z17" s="76"/>
      <c r="AA17" s="76"/>
    </row>
    <row r="18" spans="1:27" ht="18.600000000000001">
      <c r="A18" s="142">
        <v>6</v>
      </c>
      <c r="B18" s="123" t="s">
        <v>24</v>
      </c>
      <c r="C18" s="130">
        <v>1816</v>
      </c>
      <c r="D18" s="132">
        <v>121.06666666666666</v>
      </c>
      <c r="E18" s="133">
        <v>20</v>
      </c>
      <c r="F18" s="134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76"/>
      <c r="T18" s="76"/>
      <c r="U18" s="76"/>
      <c r="V18" s="76"/>
      <c r="W18" s="76"/>
      <c r="X18" s="76"/>
      <c r="Y18" s="76"/>
      <c r="Z18" s="76"/>
      <c r="AA18" s="76"/>
    </row>
    <row r="19" spans="1:27" ht="18.600000000000001">
      <c r="A19" s="142">
        <v>7</v>
      </c>
      <c r="B19" s="123" t="s">
        <v>22</v>
      </c>
      <c r="C19" s="130">
        <v>1778</v>
      </c>
      <c r="D19" s="132">
        <v>118.53333333333333</v>
      </c>
      <c r="E19" s="133">
        <v>19</v>
      </c>
      <c r="F19" s="134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76"/>
      <c r="T19" s="76"/>
      <c r="U19" s="76"/>
      <c r="V19" s="76"/>
      <c r="W19" s="76"/>
      <c r="X19" s="76"/>
      <c r="Y19" s="76"/>
      <c r="Z19" s="76"/>
      <c r="AA19" s="76"/>
    </row>
    <row r="20" spans="1:27" ht="18.600000000000001">
      <c r="A20" s="142">
        <v>8</v>
      </c>
      <c r="B20" s="123" t="s">
        <v>26</v>
      </c>
      <c r="C20" s="130">
        <v>1769</v>
      </c>
      <c r="D20" s="132">
        <v>117.93333333333334</v>
      </c>
      <c r="E20" s="133">
        <v>18</v>
      </c>
      <c r="F20" s="134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76"/>
      <c r="T20" s="76"/>
      <c r="U20" s="76"/>
      <c r="V20" s="76"/>
      <c r="W20" s="76"/>
      <c r="X20" s="76"/>
      <c r="Y20" s="76"/>
      <c r="Z20" s="76"/>
      <c r="AA20" s="76"/>
    </row>
    <row r="21" spans="1:27" ht="18.600000000000001">
      <c r="A21" s="142">
        <v>9</v>
      </c>
      <c r="B21" s="123" t="s">
        <v>23</v>
      </c>
      <c r="C21" s="124">
        <v>0</v>
      </c>
      <c r="D21" s="132">
        <v>0</v>
      </c>
      <c r="E21" s="133">
        <v>0</v>
      </c>
      <c r="F21" s="134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76"/>
      <c r="T21" s="76"/>
      <c r="U21" s="76"/>
      <c r="V21" s="76"/>
      <c r="W21" s="76"/>
      <c r="X21" s="76"/>
      <c r="Y21" s="76"/>
      <c r="Z21" s="76"/>
      <c r="AA21" s="76"/>
    </row>
    <row r="22" spans="1:27" ht="19.2" hidden="1" customHeight="1">
      <c r="A22" s="142"/>
      <c r="B22" s="128"/>
      <c r="C22" s="135"/>
      <c r="D22" s="136"/>
      <c r="E22" s="137"/>
      <c r="F22" s="134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76"/>
      <c r="T22" s="76"/>
      <c r="U22" s="76"/>
      <c r="V22" s="76"/>
      <c r="W22" s="76"/>
      <c r="X22" s="76"/>
      <c r="Y22" s="76"/>
      <c r="Z22" s="76"/>
      <c r="AA22" s="76"/>
    </row>
    <row r="23" spans="1:27" ht="18.600000000000001">
      <c r="A23" s="144"/>
      <c r="B23" s="252" t="s">
        <v>27</v>
      </c>
      <c r="C23" s="119" t="s">
        <v>10</v>
      </c>
      <c r="D23" s="120" t="s">
        <v>13</v>
      </c>
      <c r="E23" s="121" t="s">
        <v>5</v>
      </c>
      <c r="F23" s="134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76"/>
      <c r="T23" s="76"/>
      <c r="U23" s="76"/>
      <c r="V23" s="76"/>
      <c r="W23" s="76"/>
      <c r="X23" s="76"/>
      <c r="Y23" s="76"/>
      <c r="Z23" s="76"/>
      <c r="AA23" s="76"/>
    </row>
    <row r="24" spans="1:27" ht="18.600000000000001">
      <c r="A24" s="142">
        <v>1</v>
      </c>
      <c r="B24" s="123" t="s">
        <v>52</v>
      </c>
      <c r="C24" s="124">
        <v>1781</v>
      </c>
      <c r="D24" s="132">
        <v>118.73333333333333</v>
      </c>
      <c r="E24" s="133">
        <v>20</v>
      </c>
      <c r="F24" s="13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76"/>
      <c r="T24" s="76"/>
      <c r="U24" s="76"/>
      <c r="V24" s="76"/>
      <c r="W24" s="76"/>
      <c r="X24" s="76"/>
      <c r="Y24" s="76"/>
      <c r="Z24" s="76"/>
      <c r="AA24" s="76"/>
    </row>
    <row r="25" spans="1:27" ht="18.600000000000001">
      <c r="A25" s="142">
        <v>2</v>
      </c>
      <c r="B25" s="123" t="s">
        <v>30</v>
      </c>
      <c r="C25" s="124">
        <v>1767</v>
      </c>
      <c r="D25" s="132">
        <v>117.8</v>
      </c>
      <c r="E25" s="133">
        <v>20</v>
      </c>
      <c r="F25" s="134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76"/>
      <c r="T25" s="76"/>
      <c r="U25" s="76"/>
      <c r="V25" s="76"/>
      <c r="W25" s="76"/>
      <c r="X25" s="76"/>
      <c r="Y25" s="76"/>
      <c r="Z25" s="76"/>
      <c r="AA25" s="76"/>
    </row>
    <row r="26" spans="1:27" ht="18.600000000000001">
      <c r="A26" s="142">
        <v>3</v>
      </c>
      <c r="B26" s="123" t="s">
        <v>28</v>
      </c>
      <c r="C26" s="124">
        <v>1728</v>
      </c>
      <c r="D26" s="132">
        <v>115.2</v>
      </c>
      <c r="E26" s="133">
        <v>20</v>
      </c>
      <c r="F26" s="134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76"/>
      <c r="T26" s="76"/>
      <c r="U26" s="76"/>
      <c r="V26" s="76"/>
      <c r="W26" s="76"/>
      <c r="X26" s="76"/>
      <c r="Y26" s="76"/>
      <c r="Z26" s="76"/>
      <c r="AA26" s="76"/>
    </row>
    <row r="27" spans="1:27" ht="18.600000000000001">
      <c r="A27" s="142">
        <v>4</v>
      </c>
      <c r="B27" s="123" t="s">
        <v>35</v>
      </c>
      <c r="C27" s="124">
        <v>1681</v>
      </c>
      <c r="D27" s="132">
        <v>112.06666666666666</v>
      </c>
      <c r="E27" s="133">
        <v>20</v>
      </c>
      <c r="F27" s="134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76"/>
      <c r="T27" s="76"/>
      <c r="U27" s="76"/>
      <c r="V27" s="76"/>
      <c r="W27" s="76"/>
      <c r="X27" s="76"/>
      <c r="Y27" s="76"/>
      <c r="Z27" s="76"/>
      <c r="AA27" s="76"/>
    </row>
    <row r="28" spans="1:27" ht="18.600000000000001">
      <c r="A28" s="142">
        <v>5</v>
      </c>
      <c r="B28" s="123" t="s">
        <v>31</v>
      </c>
      <c r="C28" s="124">
        <v>1730</v>
      </c>
      <c r="D28" s="138">
        <v>115.33333333333333</v>
      </c>
      <c r="E28" s="133">
        <v>19</v>
      </c>
      <c r="F28" s="134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76"/>
      <c r="T28" s="76"/>
      <c r="U28" s="76"/>
      <c r="V28" s="76"/>
      <c r="W28" s="76"/>
      <c r="X28" s="76"/>
      <c r="Y28" s="76"/>
      <c r="Z28" s="76"/>
      <c r="AA28" s="76"/>
    </row>
    <row r="29" spans="1:27" ht="18.600000000000001">
      <c r="A29" s="142">
        <v>6</v>
      </c>
      <c r="B29" s="123" t="s">
        <v>29</v>
      </c>
      <c r="C29" s="124">
        <v>1725</v>
      </c>
      <c r="D29" s="138">
        <v>115</v>
      </c>
      <c r="E29" s="133">
        <v>19</v>
      </c>
      <c r="F29" s="13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76"/>
      <c r="T29" s="76"/>
      <c r="U29" s="76"/>
      <c r="V29" s="76"/>
      <c r="W29" s="76"/>
      <c r="X29" s="76"/>
      <c r="Y29" s="76"/>
      <c r="Z29" s="76"/>
      <c r="AA29" s="76"/>
    </row>
    <row r="30" spans="1:27" ht="18.600000000000001">
      <c r="A30" s="142">
        <v>7</v>
      </c>
      <c r="B30" s="123" t="s">
        <v>34</v>
      </c>
      <c r="C30" s="124">
        <v>1673</v>
      </c>
      <c r="D30" s="138">
        <v>111.53333333333333</v>
      </c>
      <c r="E30" s="133">
        <v>19</v>
      </c>
      <c r="F30" s="13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76"/>
      <c r="T30" s="76"/>
      <c r="U30" s="76"/>
      <c r="V30" s="76"/>
      <c r="W30" s="76"/>
      <c r="X30" s="76"/>
      <c r="Y30" s="76"/>
      <c r="Z30" s="76"/>
      <c r="AA30" s="76"/>
    </row>
    <row r="31" spans="1:27" ht="18.600000000000001">
      <c r="A31" s="142">
        <v>8</v>
      </c>
      <c r="B31" s="123" t="s">
        <v>64</v>
      </c>
      <c r="C31" s="130">
        <v>1595</v>
      </c>
      <c r="D31" s="138">
        <v>106.33333333333333</v>
      </c>
      <c r="E31" s="133">
        <v>9</v>
      </c>
      <c r="F31" s="134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76"/>
      <c r="T31" s="76"/>
      <c r="U31" s="76"/>
      <c r="V31" s="76"/>
      <c r="W31" s="76"/>
      <c r="X31" s="76"/>
      <c r="Y31" s="76"/>
      <c r="Z31" s="76"/>
      <c r="AA31" s="76"/>
    </row>
    <row r="32" spans="1:27" ht="18.600000000000001">
      <c r="A32" s="142">
        <v>9</v>
      </c>
      <c r="B32" s="123" t="s">
        <v>33</v>
      </c>
      <c r="C32" s="124">
        <v>0</v>
      </c>
      <c r="D32" s="132">
        <v>0</v>
      </c>
      <c r="E32" s="133">
        <v>0</v>
      </c>
      <c r="F32" s="134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76"/>
      <c r="T32" s="76"/>
      <c r="U32" s="76"/>
      <c r="V32" s="76"/>
      <c r="W32" s="76"/>
      <c r="X32" s="76"/>
      <c r="Y32" s="76"/>
      <c r="Z32" s="76"/>
      <c r="AA32" s="76"/>
    </row>
    <row r="33" spans="1:27" ht="18.600000000000001">
      <c r="A33" s="142">
        <v>10</v>
      </c>
      <c r="B33" s="123" t="s">
        <v>25</v>
      </c>
      <c r="C33" s="124">
        <v>0</v>
      </c>
      <c r="D33" s="132">
        <v>0</v>
      </c>
      <c r="E33" s="133">
        <v>0</v>
      </c>
      <c r="F33" s="13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76"/>
      <c r="T33" s="76"/>
      <c r="U33" s="76"/>
      <c r="V33" s="76"/>
      <c r="W33" s="76"/>
      <c r="X33" s="76"/>
      <c r="Y33" s="76"/>
      <c r="Z33" s="76"/>
      <c r="AA33" s="76"/>
    </row>
    <row r="34" spans="1:27" ht="18.600000000000001">
      <c r="A34" s="142">
        <v>11</v>
      </c>
      <c r="B34" s="123" t="s">
        <v>65</v>
      </c>
      <c r="C34" s="124">
        <v>0</v>
      </c>
      <c r="D34" s="132">
        <v>0</v>
      </c>
      <c r="E34" s="133">
        <v>0</v>
      </c>
      <c r="F34" s="134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76"/>
      <c r="T34" s="76"/>
      <c r="U34" s="76"/>
      <c r="V34" s="76"/>
      <c r="W34" s="76"/>
      <c r="X34" s="76"/>
      <c r="Y34" s="76"/>
      <c r="Z34" s="76"/>
      <c r="AA34" s="76"/>
    </row>
    <row r="35" spans="1:27" ht="18.600000000000001" customHeight="1">
      <c r="A35" s="142">
        <v>12</v>
      </c>
      <c r="B35" s="123" t="s">
        <v>32</v>
      </c>
      <c r="C35" s="124">
        <v>0</v>
      </c>
      <c r="D35" s="139">
        <v>0</v>
      </c>
      <c r="E35" s="140">
        <v>0</v>
      </c>
      <c r="F35" s="134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76"/>
      <c r="T35" s="76"/>
      <c r="U35" s="76"/>
      <c r="V35" s="76"/>
      <c r="W35" s="76"/>
      <c r="X35" s="76"/>
      <c r="Y35" s="76"/>
      <c r="Z35" s="76"/>
      <c r="AA35" s="76"/>
    </row>
    <row r="36" spans="1:27" ht="18.600000000000001">
      <c r="A36" s="4"/>
      <c r="B36" s="76"/>
      <c r="C36" s="76"/>
      <c r="D36" s="76"/>
      <c r="E36" s="76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76"/>
      <c r="T36" s="76"/>
      <c r="U36" s="76"/>
      <c r="V36" s="76"/>
      <c r="W36" s="76"/>
      <c r="X36" s="76"/>
      <c r="Y36" s="76"/>
      <c r="Z36" s="76"/>
      <c r="AA36" s="76"/>
    </row>
    <row r="37" spans="1:27" ht="18.600000000000001">
      <c r="A37" s="4"/>
      <c r="B37" s="76"/>
      <c r="C37" s="76"/>
      <c r="D37" s="76"/>
      <c r="E37" s="76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76"/>
      <c r="T37" s="76"/>
      <c r="U37" s="76"/>
      <c r="V37" s="76"/>
      <c r="W37" s="76"/>
      <c r="X37" s="76"/>
      <c r="Y37" s="76"/>
      <c r="Z37" s="76"/>
      <c r="AA37" s="76"/>
    </row>
    <row r="38" spans="1:27" ht="18.600000000000001">
      <c r="A38" s="9"/>
      <c r="B38" s="77"/>
      <c r="C38" s="101"/>
      <c r="D38" s="103"/>
      <c r="E38" s="10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76"/>
      <c r="T38" s="76"/>
      <c r="U38" s="76"/>
      <c r="V38" s="76"/>
      <c r="W38" s="76"/>
      <c r="X38" s="76"/>
      <c r="Y38" s="76"/>
      <c r="Z38" s="76"/>
      <c r="AA38" s="76"/>
    </row>
    <row r="39" spans="1:27" ht="18.600000000000001">
      <c r="A39" s="9"/>
      <c r="B39" s="11"/>
      <c r="C39" s="12"/>
      <c r="D39" s="13"/>
      <c r="E39" s="1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76"/>
      <c r="T39" s="76"/>
      <c r="U39" s="76"/>
      <c r="V39" s="76"/>
      <c r="W39" s="76"/>
      <c r="X39" s="76"/>
      <c r="Y39" s="76"/>
      <c r="Z39" s="76"/>
      <c r="AA39" s="76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76"/>
      <c r="T40" s="76"/>
      <c r="U40" s="76"/>
      <c r="V40" s="76"/>
      <c r="W40" s="76"/>
      <c r="X40" s="76"/>
      <c r="Y40" s="76"/>
      <c r="Z40" s="76"/>
      <c r="AA40" s="76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76"/>
      <c r="T41" s="76"/>
      <c r="U41" s="76"/>
      <c r="V41" s="76"/>
      <c r="W41" s="76"/>
      <c r="X41" s="76"/>
      <c r="Y41" s="76"/>
      <c r="Z41" s="76"/>
      <c r="AA41" s="76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76"/>
      <c r="T42" s="76"/>
      <c r="U42" s="76"/>
      <c r="V42" s="76"/>
      <c r="W42" s="76"/>
      <c r="X42" s="76"/>
      <c r="Y42" s="76"/>
      <c r="Z42" s="76"/>
      <c r="AA42" s="76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76"/>
      <c r="T43" s="76"/>
      <c r="U43" s="76"/>
      <c r="V43" s="76"/>
      <c r="W43" s="76"/>
      <c r="X43" s="76"/>
      <c r="Y43" s="76"/>
      <c r="Z43" s="76"/>
      <c r="AA43" s="76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76"/>
      <c r="T44" s="76"/>
      <c r="U44" s="76"/>
      <c r="V44" s="76"/>
      <c r="W44" s="76"/>
      <c r="X44" s="76"/>
      <c r="Y44" s="76"/>
      <c r="Z44" s="76"/>
      <c r="AA44" s="76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76"/>
      <c r="T45" s="76"/>
      <c r="U45" s="76"/>
      <c r="V45" s="76"/>
      <c r="W45" s="76"/>
      <c r="X45" s="76"/>
      <c r="Y45" s="76"/>
      <c r="Z45" s="76"/>
      <c r="AA45" s="76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76"/>
      <c r="T46" s="76"/>
      <c r="U46" s="76"/>
      <c r="V46" s="76"/>
      <c r="W46" s="76"/>
      <c r="X46" s="76"/>
      <c r="Y46" s="76"/>
      <c r="Z46" s="76"/>
      <c r="AA46" s="76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76"/>
      <c r="T47" s="76"/>
      <c r="U47" s="76"/>
      <c r="V47" s="76"/>
      <c r="W47" s="76"/>
      <c r="X47" s="76"/>
      <c r="Y47" s="76"/>
      <c r="Z47" s="76"/>
      <c r="AA47" s="76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76"/>
      <c r="T48" s="76"/>
      <c r="U48" s="76"/>
      <c r="V48" s="76"/>
      <c r="W48" s="76"/>
      <c r="X48" s="76"/>
      <c r="Y48" s="76"/>
      <c r="Z48" s="76"/>
      <c r="AA48" s="76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76"/>
      <c r="T49" s="76"/>
      <c r="U49" s="76"/>
      <c r="V49" s="76"/>
      <c r="W49" s="76"/>
      <c r="X49" s="76"/>
      <c r="Y49" s="76"/>
      <c r="Z49" s="76"/>
      <c r="AA49" s="76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76"/>
      <c r="T50" s="76"/>
      <c r="U50" s="76"/>
      <c r="V50" s="76"/>
      <c r="W50" s="76"/>
      <c r="X50" s="76"/>
      <c r="Y50" s="76"/>
      <c r="Z50" s="76"/>
      <c r="AA50" s="76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76"/>
      <c r="T51" s="76"/>
      <c r="U51" s="76"/>
      <c r="V51" s="76"/>
      <c r="W51" s="76"/>
      <c r="X51" s="76"/>
      <c r="Y51" s="76"/>
      <c r="Z51" s="76"/>
      <c r="AA51" s="76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76"/>
      <c r="T52" s="76"/>
      <c r="U52" s="76"/>
      <c r="V52" s="76"/>
      <c r="W52" s="76"/>
      <c r="X52" s="76"/>
      <c r="Y52" s="76"/>
      <c r="Z52" s="76"/>
      <c r="AA52" s="76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76"/>
      <c r="T53" s="76"/>
      <c r="U53" s="76"/>
      <c r="V53" s="76"/>
      <c r="W53" s="76"/>
      <c r="X53" s="76"/>
      <c r="Y53" s="76"/>
      <c r="Z53" s="76"/>
      <c r="AA53" s="76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76"/>
      <c r="T54" s="76"/>
      <c r="U54" s="76"/>
      <c r="V54" s="76"/>
      <c r="W54" s="76"/>
      <c r="X54" s="76"/>
      <c r="Y54" s="76"/>
      <c r="Z54" s="76"/>
      <c r="AA54" s="76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76"/>
      <c r="T55" s="76"/>
      <c r="U55" s="76"/>
      <c r="V55" s="76"/>
      <c r="W55" s="76"/>
      <c r="X55" s="76"/>
      <c r="Y55" s="76"/>
      <c r="Z55" s="76"/>
      <c r="AA55" s="76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76"/>
      <c r="T56" s="76"/>
      <c r="U56" s="76"/>
      <c r="V56" s="76"/>
      <c r="W56" s="76"/>
      <c r="X56" s="76"/>
      <c r="Y56" s="76"/>
      <c r="Z56" s="76"/>
      <c r="AA56" s="76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76"/>
      <c r="T57" s="76"/>
      <c r="U57" s="76"/>
      <c r="V57" s="76"/>
      <c r="W57" s="76"/>
      <c r="X57" s="76"/>
      <c r="Y57" s="76"/>
      <c r="Z57" s="76"/>
      <c r="AA57" s="76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76"/>
      <c r="T58" s="76"/>
      <c r="U58" s="76"/>
      <c r="V58" s="76"/>
      <c r="W58" s="76"/>
      <c r="X58" s="76"/>
      <c r="Y58" s="76"/>
      <c r="Z58" s="76"/>
      <c r="AA58" s="76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76"/>
      <c r="T59" s="76"/>
      <c r="U59" s="76"/>
      <c r="V59" s="76"/>
      <c r="W59" s="76"/>
      <c r="X59" s="76"/>
      <c r="Y59" s="76"/>
      <c r="Z59" s="76"/>
      <c r="AA59" s="76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76"/>
      <c r="T60" s="76"/>
      <c r="U60" s="76"/>
      <c r="V60" s="76"/>
      <c r="W60" s="76"/>
      <c r="X60" s="76"/>
      <c r="Y60" s="76"/>
      <c r="Z60" s="76"/>
      <c r="AA60" s="76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76"/>
      <c r="T61" s="76"/>
      <c r="U61" s="76"/>
      <c r="V61" s="76"/>
      <c r="W61" s="76"/>
      <c r="X61" s="76"/>
      <c r="Y61" s="76"/>
      <c r="Z61" s="76"/>
      <c r="AA61" s="76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76"/>
      <c r="T62" s="76"/>
      <c r="U62" s="76"/>
      <c r="V62" s="76"/>
      <c r="W62" s="76"/>
      <c r="X62" s="76"/>
      <c r="Y62" s="76"/>
      <c r="Z62" s="76"/>
      <c r="AA62" s="76"/>
    </row>
  </sheetData>
  <sortState xmlns:xlrd2="http://schemas.microsoft.com/office/spreadsheetml/2017/richdata2" ref="B3:E5">
    <sortCondition descending="1" ref="C3:C5"/>
  </sortState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244FF0-6CF3-47F1-8361-42B8D33D5924}">
  <dimension ref="A1:AJ60"/>
  <sheetViews>
    <sheetView topLeftCell="B1" workbookViewId="0">
      <selection activeCell="AA10" sqref="AA10"/>
    </sheetView>
  </sheetViews>
  <sheetFormatPr defaultRowHeight="14.4"/>
  <cols>
    <col min="2" max="2" width="4.33203125" customWidth="1"/>
    <col min="3" max="3" width="28.88671875" customWidth="1"/>
    <col min="4" max="4" width="8.6640625" customWidth="1"/>
    <col min="5" max="5" width="10" customWidth="1"/>
    <col min="6" max="29" width="6.5546875" customWidth="1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21">
      <c r="A3" s="1"/>
      <c r="B3" s="106"/>
      <c r="C3" s="107"/>
      <c r="D3" s="108"/>
      <c r="E3" s="109"/>
      <c r="F3" s="296" t="s">
        <v>7</v>
      </c>
      <c r="G3" s="296"/>
      <c r="H3" s="296"/>
      <c r="I3" s="115"/>
      <c r="J3" s="115"/>
      <c r="K3" s="116"/>
      <c r="L3" s="296" t="s">
        <v>8</v>
      </c>
      <c r="M3" s="296"/>
      <c r="N3" s="296"/>
      <c r="O3" s="115"/>
      <c r="P3" s="115"/>
      <c r="Q3" s="116"/>
      <c r="R3" s="296" t="s">
        <v>9</v>
      </c>
      <c r="S3" s="296"/>
      <c r="T3" s="296"/>
      <c r="U3" s="110"/>
      <c r="V3" s="110"/>
      <c r="W3" s="108"/>
      <c r="X3" s="297"/>
      <c r="Y3" s="297"/>
      <c r="Z3" s="297"/>
      <c r="AA3" s="29"/>
      <c r="AB3" s="29"/>
      <c r="AC3" s="1"/>
      <c r="AD3" s="1"/>
      <c r="AE3" s="16"/>
      <c r="AF3" s="16"/>
      <c r="AG3" s="16"/>
      <c r="AH3" s="16"/>
      <c r="AI3" s="16"/>
      <c r="AJ3" s="16"/>
    </row>
    <row r="4" spans="1:36" ht="25.2">
      <c r="A4" s="1"/>
      <c r="B4" s="111"/>
      <c r="C4" s="112"/>
      <c r="D4" s="145" t="s">
        <v>10</v>
      </c>
      <c r="E4" s="146" t="s">
        <v>13</v>
      </c>
      <c r="F4" s="147">
        <v>1</v>
      </c>
      <c r="G4" s="147">
        <v>2</v>
      </c>
      <c r="H4" s="147">
        <v>3</v>
      </c>
      <c r="I4" s="147">
        <v>4</v>
      </c>
      <c r="J4" s="147">
        <v>5</v>
      </c>
      <c r="K4" s="148"/>
      <c r="L4" s="147">
        <v>6</v>
      </c>
      <c r="M4" s="147">
        <v>7</v>
      </c>
      <c r="N4" s="147">
        <v>8</v>
      </c>
      <c r="O4" s="147">
        <v>9</v>
      </c>
      <c r="P4" s="147">
        <v>10</v>
      </c>
      <c r="Q4" s="148"/>
      <c r="R4" s="147">
        <v>11</v>
      </c>
      <c r="S4" s="147">
        <v>12</v>
      </c>
      <c r="T4" s="147">
        <v>13</v>
      </c>
      <c r="U4" s="147">
        <v>14</v>
      </c>
      <c r="V4" s="147">
        <v>15</v>
      </c>
      <c r="W4" s="113"/>
      <c r="X4" s="30"/>
      <c r="Y4" s="30"/>
      <c r="Z4" s="30"/>
      <c r="AA4" s="30"/>
      <c r="AB4" s="30"/>
      <c r="AC4" s="1"/>
      <c r="AD4" s="1"/>
      <c r="AE4" s="16"/>
      <c r="AF4" s="16"/>
      <c r="AG4" s="16"/>
      <c r="AH4" s="16"/>
      <c r="AI4" s="16"/>
      <c r="AJ4" s="16"/>
    </row>
    <row r="5" spans="1:36" ht="18.600000000000001">
      <c r="A5" s="1"/>
      <c r="B5" s="143">
        <v>1</v>
      </c>
      <c r="C5" s="277" t="s">
        <v>72</v>
      </c>
      <c r="D5" s="149">
        <f>SUM(K5+Q5+W5)</f>
        <v>2108</v>
      </c>
      <c r="E5" s="150">
        <f>SUM(D5)/15</f>
        <v>140.53333333333333</v>
      </c>
      <c r="F5" s="151">
        <v>118</v>
      </c>
      <c r="G5" s="151">
        <v>144</v>
      </c>
      <c r="H5" s="151">
        <v>129</v>
      </c>
      <c r="I5" s="151">
        <v>144</v>
      </c>
      <c r="J5" s="151">
        <v>144</v>
      </c>
      <c r="K5" s="149">
        <f>SUM(F5:J5)</f>
        <v>679</v>
      </c>
      <c r="L5" s="151">
        <v>122</v>
      </c>
      <c r="M5" s="151">
        <v>148</v>
      </c>
      <c r="N5" s="151">
        <v>144</v>
      </c>
      <c r="O5" s="151">
        <v>143</v>
      </c>
      <c r="P5" s="151">
        <v>148</v>
      </c>
      <c r="Q5" s="149">
        <f>SUM(L5:P5)</f>
        <v>705</v>
      </c>
      <c r="R5" s="253">
        <v>144</v>
      </c>
      <c r="S5" s="253">
        <v>144</v>
      </c>
      <c r="T5" s="253">
        <v>148</v>
      </c>
      <c r="U5" s="253">
        <v>144</v>
      </c>
      <c r="V5" s="151">
        <v>144</v>
      </c>
      <c r="W5" s="152">
        <f>SUM(R5:V5)</f>
        <v>724</v>
      </c>
      <c r="X5" s="21"/>
      <c r="Y5" s="21"/>
      <c r="Z5" s="21"/>
      <c r="AA5" s="21"/>
      <c r="AB5" s="21"/>
      <c r="AC5" s="31"/>
      <c r="AD5" s="1"/>
      <c r="AE5" s="16"/>
      <c r="AF5" s="16"/>
      <c r="AG5" s="16"/>
      <c r="AH5" s="16"/>
      <c r="AI5" s="16"/>
      <c r="AJ5" s="16"/>
    </row>
    <row r="6" spans="1:36" ht="18.600000000000001">
      <c r="A6" s="1"/>
      <c r="B6" s="143">
        <v>2</v>
      </c>
      <c r="C6" s="153" t="s">
        <v>20</v>
      </c>
      <c r="D6" s="104">
        <f>SUM(K6+Q6+W6)</f>
        <v>1947</v>
      </c>
      <c r="E6" s="114">
        <f>SUM(D6)/15</f>
        <v>129.80000000000001</v>
      </c>
      <c r="F6" s="105">
        <v>125</v>
      </c>
      <c r="G6" s="105">
        <v>120</v>
      </c>
      <c r="H6" s="105">
        <v>128</v>
      </c>
      <c r="I6" s="105">
        <v>140</v>
      </c>
      <c r="J6" s="105">
        <v>126</v>
      </c>
      <c r="K6" s="104">
        <f>SUM(F6:J6)</f>
        <v>639</v>
      </c>
      <c r="L6" s="105">
        <v>127</v>
      </c>
      <c r="M6" s="105">
        <v>140</v>
      </c>
      <c r="N6" s="105">
        <v>126</v>
      </c>
      <c r="O6" s="105">
        <v>126</v>
      </c>
      <c r="P6" s="105">
        <v>119</v>
      </c>
      <c r="Q6" s="104">
        <f>SUM(L6:P6)</f>
        <v>638</v>
      </c>
      <c r="R6" s="328">
        <v>140</v>
      </c>
      <c r="S6" s="105">
        <v>140</v>
      </c>
      <c r="T6" s="105">
        <v>140</v>
      </c>
      <c r="U6" s="105">
        <v>123</v>
      </c>
      <c r="V6" s="105">
        <v>127</v>
      </c>
      <c r="W6" s="154">
        <f>SUM(R6:V6)</f>
        <v>670</v>
      </c>
      <c r="X6" s="21"/>
      <c r="Y6" s="21"/>
      <c r="Z6" s="21"/>
      <c r="AA6" s="21"/>
      <c r="AB6" s="21"/>
      <c r="AC6" s="31"/>
      <c r="AD6" s="1"/>
      <c r="AE6" s="16"/>
      <c r="AF6" s="16"/>
      <c r="AG6" s="16"/>
      <c r="AH6" s="16"/>
      <c r="AI6" s="16"/>
      <c r="AJ6" s="16"/>
    </row>
    <row r="7" spans="1:36" ht="18.600000000000001">
      <c r="A7" s="1"/>
      <c r="B7" s="143">
        <v>3</v>
      </c>
      <c r="C7" s="153" t="s">
        <v>48</v>
      </c>
      <c r="D7" s="104">
        <f>SUM(K7+Q7+W7)</f>
        <v>1930</v>
      </c>
      <c r="E7" s="114">
        <f>SUM(D7)/15</f>
        <v>128.66666666666666</v>
      </c>
      <c r="F7" s="105">
        <v>124</v>
      </c>
      <c r="G7" s="105">
        <v>144</v>
      </c>
      <c r="H7" s="105">
        <v>125</v>
      </c>
      <c r="I7" s="105">
        <v>134</v>
      </c>
      <c r="J7" s="105">
        <v>144</v>
      </c>
      <c r="K7" s="104">
        <f>SUM(F7:J7)</f>
        <v>671</v>
      </c>
      <c r="L7" s="105">
        <v>141</v>
      </c>
      <c r="M7" s="105">
        <v>128</v>
      </c>
      <c r="N7" s="105">
        <v>140</v>
      </c>
      <c r="O7" s="105">
        <v>127</v>
      </c>
      <c r="P7" s="105">
        <v>129</v>
      </c>
      <c r="Q7" s="104">
        <f>SUM(L7:P7)</f>
        <v>665</v>
      </c>
      <c r="R7" s="105">
        <v>128</v>
      </c>
      <c r="S7" s="105">
        <v>104</v>
      </c>
      <c r="T7" s="105">
        <v>144</v>
      </c>
      <c r="U7" s="105">
        <v>91</v>
      </c>
      <c r="V7" s="105">
        <v>127</v>
      </c>
      <c r="W7" s="154">
        <f>SUM(R7:V7)</f>
        <v>594</v>
      </c>
      <c r="X7" s="21"/>
      <c r="Y7" s="21"/>
      <c r="Z7" s="21"/>
      <c r="AA7" s="21"/>
      <c r="AB7" s="21"/>
      <c r="AC7" s="31"/>
      <c r="AD7" s="1"/>
      <c r="AE7" s="16"/>
      <c r="AF7" s="16"/>
      <c r="AG7" s="16"/>
      <c r="AH7" s="16"/>
      <c r="AI7" s="16"/>
      <c r="AJ7" s="16"/>
    </row>
    <row r="8" spans="1:36" ht="18.600000000000001">
      <c r="A8" s="1"/>
      <c r="B8" s="143">
        <v>4</v>
      </c>
      <c r="C8" s="153" t="s">
        <v>3</v>
      </c>
      <c r="D8" s="104">
        <f>SUM(K8+Q8+W8)</f>
        <v>1926</v>
      </c>
      <c r="E8" s="114">
        <f>SUM(D8)/15</f>
        <v>128.4</v>
      </c>
      <c r="F8" s="105">
        <v>125</v>
      </c>
      <c r="G8" s="105">
        <v>132</v>
      </c>
      <c r="H8" s="105">
        <v>127</v>
      </c>
      <c r="I8" s="105">
        <v>127</v>
      </c>
      <c r="J8" s="105">
        <v>127</v>
      </c>
      <c r="K8" s="104">
        <f>SUM(F8:J8)</f>
        <v>638</v>
      </c>
      <c r="L8" s="105">
        <v>126</v>
      </c>
      <c r="M8" s="105">
        <v>111</v>
      </c>
      <c r="N8" s="105">
        <v>131</v>
      </c>
      <c r="O8" s="105">
        <v>142</v>
      </c>
      <c r="P8" s="105">
        <v>115</v>
      </c>
      <c r="Q8" s="104">
        <f>SUM(L8:P8)</f>
        <v>625</v>
      </c>
      <c r="R8" s="257">
        <v>140</v>
      </c>
      <c r="S8" s="105">
        <v>140</v>
      </c>
      <c r="T8" s="105">
        <v>140</v>
      </c>
      <c r="U8" s="105">
        <v>115</v>
      </c>
      <c r="V8" s="105">
        <v>128</v>
      </c>
      <c r="W8" s="154">
        <f>SUM(R8:V8)</f>
        <v>663</v>
      </c>
      <c r="X8" s="21"/>
      <c r="Y8" s="21"/>
      <c r="Z8" s="21"/>
      <c r="AA8" s="21"/>
      <c r="AB8" s="21"/>
      <c r="AC8" s="31"/>
      <c r="AD8" s="1"/>
      <c r="AE8" s="16"/>
      <c r="AF8" s="16"/>
      <c r="AG8" s="16"/>
      <c r="AH8" s="16"/>
      <c r="AI8" s="16"/>
      <c r="AJ8" s="16"/>
    </row>
    <row r="9" spans="1:36" ht="18.600000000000001">
      <c r="A9" s="1" t="s">
        <v>40</v>
      </c>
      <c r="B9" s="143">
        <v>5</v>
      </c>
      <c r="C9" s="153" t="s">
        <v>18</v>
      </c>
      <c r="D9" s="104">
        <f>SUM(K9+Q9+W9)</f>
        <v>1919</v>
      </c>
      <c r="E9" s="114">
        <f>SUM(D9)/15</f>
        <v>127.93333333333334</v>
      </c>
      <c r="F9" s="105">
        <v>127</v>
      </c>
      <c r="G9" s="105">
        <v>116</v>
      </c>
      <c r="H9" s="105">
        <v>126</v>
      </c>
      <c r="I9" s="105">
        <v>123</v>
      </c>
      <c r="J9" s="105">
        <v>124</v>
      </c>
      <c r="K9" s="104">
        <f>SUM(F9:J9)</f>
        <v>616</v>
      </c>
      <c r="L9" s="105">
        <v>127</v>
      </c>
      <c r="M9" s="105">
        <v>126</v>
      </c>
      <c r="N9" s="105">
        <v>128</v>
      </c>
      <c r="O9" s="105">
        <v>143</v>
      </c>
      <c r="P9" s="105">
        <v>123</v>
      </c>
      <c r="Q9" s="104">
        <f>SUM(L9:P9)</f>
        <v>647</v>
      </c>
      <c r="R9" s="257">
        <v>127</v>
      </c>
      <c r="S9" s="105">
        <v>135</v>
      </c>
      <c r="T9" s="105">
        <v>123</v>
      </c>
      <c r="U9" s="105">
        <v>129</v>
      </c>
      <c r="V9" s="105">
        <v>142</v>
      </c>
      <c r="W9" s="154">
        <f>SUM(R9:V9)</f>
        <v>656</v>
      </c>
      <c r="X9" s="21"/>
      <c r="Y9" s="21"/>
      <c r="Z9" s="21"/>
      <c r="AA9" s="21"/>
      <c r="AB9" s="21"/>
      <c r="AC9" s="31"/>
      <c r="AD9" s="1"/>
      <c r="AE9" s="16"/>
      <c r="AF9" s="16"/>
      <c r="AG9" s="16"/>
      <c r="AH9" s="16"/>
      <c r="AI9" s="16"/>
      <c r="AJ9" s="16"/>
    </row>
    <row r="10" spans="1:36" ht="18.600000000000001">
      <c r="A10" s="1"/>
      <c r="B10" s="143">
        <v>6</v>
      </c>
      <c r="C10" s="153" t="s">
        <v>21</v>
      </c>
      <c r="D10" s="104">
        <f>SUM(K10+Q10+W10)</f>
        <v>1913</v>
      </c>
      <c r="E10" s="114">
        <f>SUM(D10)/15</f>
        <v>127.53333333333333</v>
      </c>
      <c r="F10" s="105">
        <v>126</v>
      </c>
      <c r="G10" s="105">
        <v>126</v>
      </c>
      <c r="H10" s="105">
        <v>128</v>
      </c>
      <c r="I10" s="105">
        <v>115</v>
      </c>
      <c r="J10" s="105">
        <v>126</v>
      </c>
      <c r="K10" s="104">
        <f>SUM(F10:J10)</f>
        <v>621</v>
      </c>
      <c r="L10" s="105">
        <v>123</v>
      </c>
      <c r="M10" s="105">
        <v>129</v>
      </c>
      <c r="N10" s="105">
        <v>125</v>
      </c>
      <c r="O10" s="105">
        <v>140</v>
      </c>
      <c r="P10" s="105">
        <v>125</v>
      </c>
      <c r="Q10" s="104">
        <f>SUM(L10:P10)</f>
        <v>642</v>
      </c>
      <c r="R10" s="257">
        <v>124</v>
      </c>
      <c r="S10" s="105">
        <v>131</v>
      </c>
      <c r="T10" s="105">
        <v>123</v>
      </c>
      <c r="U10" s="105">
        <v>144</v>
      </c>
      <c r="V10" s="105">
        <v>128</v>
      </c>
      <c r="W10" s="154">
        <f>SUM(R10:V10)</f>
        <v>650</v>
      </c>
      <c r="X10" s="21"/>
      <c r="Y10" s="21"/>
      <c r="Z10" s="21"/>
      <c r="AA10" s="21"/>
      <c r="AB10" s="21"/>
      <c r="AC10" s="31"/>
      <c r="AD10" s="1"/>
      <c r="AE10" s="16"/>
      <c r="AF10" s="16"/>
      <c r="AG10" s="16"/>
      <c r="AH10" s="16"/>
      <c r="AI10" s="16"/>
      <c r="AJ10" s="16"/>
    </row>
    <row r="11" spans="1:36" ht="18.600000000000001">
      <c r="A11" s="1"/>
      <c r="B11" s="143">
        <v>7</v>
      </c>
      <c r="C11" s="153" t="s">
        <v>59</v>
      </c>
      <c r="D11" s="104">
        <f>SUM(K11+Q11+W11)</f>
        <v>1908</v>
      </c>
      <c r="E11" s="114">
        <f>SUM(D11)/15</f>
        <v>127.2</v>
      </c>
      <c r="F11" s="105">
        <v>133</v>
      </c>
      <c r="G11" s="105">
        <v>128</v>
      </c>
      <c r="H11" s="105">
        <v>123</v>
      </c>
      <c r="I11" s="105">
        <v>125</v>
      </c>
      <c r="J11" s="105">
        <v>127</v>
      </c>
      <c r="K11" s="104">
        <f>SUM(F11:J11)</f>
        <v>636</v>
      </c>
      <c r="L11" s="105">
        <v>130</v>
      </c>
      <c r="M11" s="105">
        <v>125</v>
      </c>
      <c r="N11" s="105">
        <v>132</v>
      </c>
      <c r="O11" s="105">
        <v>127</v>
      </c>
      <c r="P11" s="105">
        <v>130</v>
      </c>
      <c r="Q11" s="104">
        <f>SUM(L11:P11)</f>
        <v>644</v>
      </c>
      <c r="R11" s="257">
        <v>119</v>
      </c>
      <c r="S11" s="257">
        <v>124</v>
      </c>
      <c r="T11" s="257">
        <v>123</v>
      </c>
      <c r="U11" s="257">
        <v>129</v>
      </c>
      <c r="V11" s="105">
        <v>133</v>
      </c>
      <c r="W11" s="154">
        <f>SUM(R11:V11)</f>
        <v>628</v>
      </c>
      <c r="X11" s="21"/>
      <c r="Y11" s="21"/>
      <c r="Z11" s="21"/>
      <c r="AA11" s="21"/>
      <c r="AB11" s="21"/>
      <c r="AC11" s="31"/>
      <c r="AD11" s="1"/>
      <c r="AE11" s="16"/>
      <c r="AF11" s="16"/>
      <c r="AG11" s="16"/>
      <c r="AH11" s="16"/>
      <c r="AI11" s="16"/>
      <c r="AJ11" s="16"/>
    </row>
    <row r="12" spans="1:36" ht="18.600000000000001">
      <c r="A12" s="1"/>
      <c r="B12" s="143">
        <v>8</v>
      </c>
      <c r="C12" s="153" t="s">
        <v>50</v>
      </c>
      <c r="D12" s="104">
        <f>SUM(K12+Q12+W12)</f>
        <v>1866</v>
      </c>
      <c r="E12" s="114">
        <f>SUM(D12)/15</f>
        <v>124.4</v>
      </c>
      <c r="F12" s="105">
        <v>115</v>
      </c>
      <c r="G12" s="105">
        <v>115</v>
      </c>
      <c r="H12" s="105">
        <v>111</v>
      </c>
      <c r="I12" s="105">
        <v>140</v>
      </c>
      <c r="J12" s="105">
        <v>129</v>
      </c>
      <c r="K12" s="104">
        <f>SUM(F12:J12)</f>
        <v>610</v>
      </c>
      <c r="L12" s="105">
        <v>123</v>
      </c>
      <c r="M12" s="105">
        <v>123</v>
      </c>
      <c r="N12" s="105">
        <v>124</v>
      </c>
      <c r="O12" s="105">
        <v>124</v>
      </c>
      <c r="P12" s="105">
        <v>126</v>
      </c>
      <c r="Q12" s="104">
        <f>SUM(L12:P12)</f>
        <v>620</v>
      </c>
      <c r="R12" s="257">
        <v>131</v>
      </c>
      <c r="S12" s="105">
        <v>129</v>
      </c>
      <c r="T12" s="105">
        <v>120</v>
      </c>
      <c r="U12" s="105">
        <v>130</v>
      </c>
      <c r="V12" s="105">
        <v>126</v>
      </c>
      <c r="W12" s="154">
        <f>SUM(R12:V12)</f>
        <v>636</v>
      </c>
      <c r="X12" s="21"/>
      <c r="Y12" s="21"/>
      <c r="Z12" s="21"/>
      <c r="AA12" s="21"/>
      <c r="AB12" s="21"/>
      <c r="AC12" s="31"/>
      <c r="AD12" s="1"/>
      <c r="AE12" s="16"/>
      <c r="AF12" s="16"/>
      <c r="AG12" s="16"/>
      <c r="AH12" s="16"/>
      <c r="AI12" s="16"/>
      <c r="AJ12" s="16"/>
    </row>
    <row r="13" spans="1:36" ht="18.600000000000001">
      <c r="A13" s="1"/>
      <c r="B13" s="143">
        <v>9</v>
      </c>
      <c r="C13" s="153" t="s">
        <v>19</v>
      </c>
      <c r="D13" s="104">
        <f>SUM(K13+Q13+W13)</f>
        <v>1865</v>
      </c>
      <c r="E13" s="114">
        <f>SUM(D13)/15</f>
        <v>124.33333333333333</v>
      </c>
      <c r="F13" s="105">
        <v>124</v>
      </c>
      <c r="G13" s="105">
        <v>114</v>
      </c>
      <c r="H13" s="105">
        <v>144</v>
      </c>
      <c r="I13" s="105">
        <v>127</v>
      </c>
      <c r="J13" s="105">
        <v>125</v>
      </c>
      <c r="K13" s="104">
        <f>SUM(F13:J13)</f>
        <v>634</v>
      </c>
      <c r="L13" s="105">
        <v>129</v>
      </c>
      <c r="M13" s="105">
        <v>140</v>
      </c>
      <c r="N13" s="105">
        <v>115</v>
      </c>
      <c r="O13" s="105">
        <v>127</v>
      </c>
      <c r="P13" s="105">
        <v>121</v>
      </c>
      <c r="Q13" s="104">
        <f>SUM(L13:P13)</f>
        <v>632</v>
      </c>
      <c r="R13" s="257">
        <v>112</v>
      </c>
      <c r="S13" s="105">
        <v>127</v>
      </c>
      <c r="T13" s="105">
        <v>123</v>
      </c>
      <c r="U13" s="105">
        <v>124</v>
      </c>
      <c r="V13" s="105">
        <v>113</v>
      </c>
      <c r="W13" s="154">
        <f>SUM(R13:V13)</f>
        <v>599</v>
      </c>
      <c r="X13" s="21"/>
      <c r="Y13" s="21"/>
      <c r="Z13" s="21"/>
      <c r="AA13" s="21"/>
      <c r="AB13" s="21"/>
      <c r="AC13" s="31"/>
      <c r="AD13" s="1"/>
      <c r="AE13" s="16"/>
      <c r="AF13" s="16"/>
      <c r="AG13" s="16"/>
      <c r="AH13" s="16"/>
      <c r="AI13" s="16"/>
      <c r="AJ13" s="16"/>
    </row>
    <row r="14" spans="1:36" ht="18.600000000000001">
      <c r="A14" s="1"/>
      <c r="B14" s="143">
        <v>10</v>
      </c>
      <c r="C14" s="153" t="s">
        <v>49</v>
      </c>
      <c r="D14" s="104">
        <f>SUM(K14+Q14+W14)</f>
        <v>1857</v>
      </c>
      <c r="E14" s="114">
        <f>SUM(D14)/15</f>
        <v>123.8</v>
      </c>
      <c r="F14" s="105">
        <v>117</v>
      </c>
      <c r="G14" s="105">
        <v>138</v>
      </c>
      <c r="H14" s="105">
        <v>123</v>
      </c>
      <c r="I14" s="105">
        <v>129</v>
      </c>
      <c r="J14" s="105">
        <v>140</v>
      </c>
      <c r="K14" s="104">
        <f>SUM(F14:J14)</f>
        <v>647</v>
      </c>
      <c r="L14" s="105">
        <v>121</v>
      </c>
      <c r="M14" s="105">
        <v>111</v>
      </c>
      <c r="N14" s="105">
        <v>124</v>
      </c>
      <c r="O14" s="105">
        <v>128</v>
      </c>
      <c r="P14" s="105">
        <v>112</v>
      </c>
      <c r="Q14" s="104">
        <f>SUM(L14:P14)</f>
        <v>596</v>
      </c>
      <c r="R14" s="257">
        <v>119</v>
      </c>
      <c r="S14" s="257">
        <v>128</v>
      </c>
      <c r="T14" s="257">
        <v>111</v>
      </c>
      <c r="U14" s="257">
        <v>128</v>
      </c>
      <c r="V14" s="105">
        <v>128</v>
      </c>
      <c r="W14" s="154">
        <f>SUM(R14:V14)</f>
        <v>614</v>
      </c>
      <c r="X14" s="21"/>
      <c r="Y14" s="21"/>
      <c r="Z14" s="21"/>
      <c r="AA14" s="21"/>
      <c r="AB14" s="21"/>
      <c r="AC14" s="31"/>
      <c r="AD14" s="1"/>
      <c r="AE14" s="16"/>
      <c r="AF14" s="16"/>
      <c r="AG14" s="16"/>
      <c r="AH14" s="16"/>
      <c r="AI14" s="16"/>
      <c r="AJ14" s="16"/>
    </row>
    <row r="15" spans="1:36" ht="18.600000000000001">
      <c r="A15" s="1"/>
      <c r="B15" s="143">
        <v>11</v>
      </c>
      <c r="C15" s="153" t="s">
        <v>4</v>
      </c>
      <c r="D15" s="104">
        <f>SUM(K15+Q15+W15)</f>
        <v>1852</v>
      </c>
      <c r="E15" s="114">
        <f>SUM(D15)/15</f>
        <v>123.46666666666667</v>
      </c>
      <c r="F15" s="105">
        <v>127</v>
      </c>
      <c r="G15" s="105">
        <v>126</v>
      </c>
      <c r="H15" s="105">
        <v>116</v>
      </c>
      <c r="I15" s="105">
        <v>129</v>
      </c>
      <c r="J15" s="105">
        <v>127</v>
      </c>
      <c r="K15" s="104">
        <f>SUM(F15:J15)</f>
        <v>625</v>
      </c>
      <c r="L15" s="105">
        <v>127</v>
      </c>
      <c r="M15" s="105">
        <v>128</v>
      </c>
      <c r="N15" s="105">
        <v>103</v>
      </c>
      <c r="O15" s="105">
        <v>145</v>
      </c>
      <c r="P15" s="105">
        <v>142</v>
      </c>
      <c r="Q15" s="104">
        <f>SUM(L15:P15)</f>
        <v>645</v>
      </c>
      <c r="R15" s="105">
        <v>116</v>
      </c>
      <c r="S15" s="105">
        <v>99</v>
      </c>
      <c r="T15" s="105">
        <v>128</v>
      </c>
      <c r="U15" s="105">
        <v>129</v>
      </c>
      <c r="V15" s="105">
        <v>110</v>
      </c>
      <c r="W15" s="154">
        <f>SUM(R15:V15)</f>
        <v>582</v>
      </c>
      <c r="X15" s="21"/>
      <c r="Y15" s="21"/>
      <c r="Z15" s="21"/>
      <c r="AA15" s="21"/>
      <c r="AB15" s="21"/>
      <c r="AC15" s="31"/>
      <c r="AD15" s="1"/>
      <c r="AE15" s="16"/>
      <c r="AF15" s="16"/>
      <c r="AG15" s="16"/>
      <c r="AH15" s="16"/>
      <c r="AI15" s="16"/>
      <c r="AJ15" s="16"/>
    </row>
    <row r="16" spans="1:36" ht="18.600000000000001">
      <c r="A16" s="1"/>
      <c r="B16" s="143">
        <v>12</v>
      </c>
      <c r="C16" s="153" t="s">
        <v>41</v>
      </c>
      <c r="D16" s="104">
        <f>SUM(K16+Q16+W16)</f>
        <v>1842</v>
      </c>
      <c r="E16" s="114">
        <f>SUM(D16)/15</f>
        <v>122.8</v>
      </c>
      <c r="F16" s="105">
        <v>108</v>
      </c>
      <c r="G16" s="105">
        <v>140</v>
      </c>
      <c r="H16" s="105">
        <v>110</v>
      </c>
      <c r="I16" s="105">
        <v>107</v>
      </c>
      <c r="J16" s="105">
        <v>107</v>
      </c>
      <c r="K16" s="104">
        <f>SUM(F16:J16)</f>
        <v>572</v>
      </c>
      <c r="L16" s="105">
        <v>125</v>
      </c>
      <c r="M16" s="105">
        <v>129</v>
      </c>
      <c r="N16" s="105">
        <v>128</v>
      </c>
      <c r="O16" s="105">
        <v>127</v>
      </c>
      <c r="P16" s="105">
        <v>125</v>
      </c>
      <c r="Q16" s="104">
        <f>SUM(L16:P16)</f>
        <v>634</v>
      </c>
      <c r="R16" s="257">
        <v>127</v>
      </c>
      <c r="S16" s="105">
        <v>123</v>
      </c>
      <c r="T16" s="105">
        <v>126</v>
      </c>
      <c r="U16" s="105">
        <v>129</v>
      </c>
      <c r="V16" s="105">
        <v>131</v>
      </c>
      <c r="W16" s="154">
        <f>SUM(R16:V16)</f>
        <v>636</v>
      </c>
      <c r="X16" s="21"/>
      <c r="Y16" s="21"/>
      <c r="Z16" s="21"/>
      <c r="AA16" s="21"/>
      <c r="AB16" s="21"/>
      <c r="AC16" s="31"/>
      <c r="AD16" s="1"/>
      <c r="AE16" s="16"/>
      <c r="AF16" s="16"/>
      <c r="AG16" s="16"/>
      <c r="AH16" s="16"/>
      <c r="AI16" s="16"/>
      <c r="AJ16" s="16"/>
    </row>
    <row r="17" spans="1:36" ht="18.600000000000001">
      <c r="A17" s="1"/>
      <c r="B17" s="143">
        <v>13</v>
      </c>
      <c r="C17" s="153" t="s">
        <v>24</v>
      </c>
      <c r="D17" s="104">
        <f>SUM(K17+Q17+W17)</f>
        <v>1816</v>
      </c>
      <c r="E17" s="114">
        <f>SUM(D17)/15</f>
        <v>121.06666666666666</v>
      </c>
      <c r="F17" s="105">
        <v>126</v>
      </c>
      <c r="G17" s="105">
        <v>107</v>
      </c>
      <c r="H17" s="105">
        <v>109</v>
      </c>
      <c r="I17" s="105">
        <v>129</v>
      </c>
      <c r="J17" s="105">
        <v>114</v>
      </c>
      <c r="K17" s="104">
        <f>SUM(F17:J17)</f>
        <v>585</v>
      </c>
      <c r="L17" s="105">
        <v>129</v>
      </c>
      <c r="M17" s="105">
        <v>127</v>
      </c>
      <c r="N17" s="105">
        <v>117</v>
      </c>
      <c r="O17" s="105">
        <v>125</v>
      </c>
      <c r="P17" s="105">
        <v>132</v>
      </c>
      <c r="Q17" s="104">
        <f>SUM(L17:P17)</f>
        <v>630</v>
      </c>
      <c r="R17" s="105">
        <v>110</v>
      </c>
      <c r="S17" s="105">
        <v>116</v>
      </c>
      <c r="T17" s="105">
        <v>126</v>
      </c>
      <c r="U17" s="105">
        <v>120</v>
      </c>
      <c r="V17" s="105">
        <v>129</v>
      </c>
      <c r="W17" s="154">
        <f>SUM(R17:V17)</f>
        <v>601</v>
      </c>
      <c r="X17" s="21"/>
      <c r="Y17" s="21"/>
      <c r="Z17" s="21"/>
      <c r="AA17" s="21"/>
      <c r="AB17" s="21"/>
      <c r="AC17" s="31"/>
      <c r="AD17" s="1"/>
      <c r="AE17" s="16"/>
      <c r="AF17" s="16"/>
      <c r="AG17" s="16"/>
      <c r="AH17" s="16"/>
      <c r="AI17" s="16"/>
      <c r="AJ17" s="16"/>
    </row>
    <row r="18" spans="1:36" ht="18.600000000000001">
      <c r="A18" s="1"/>
      <c r="B18" s="143">
        <v>14</v>
      </c>
      <c r="C18" s="155" t="s">
        <v>52</v>
      </c>
      <c r="D18" s="104">
        <f>SUM(K18+Q18+W18)</f>
        <v>1781</v>
      </c>
      <c r="E18" s="114">
        <f>SUM(D18)/15</f>
        <v>118.73333333333333</v>
      </c>
      <c r="F18" s="105">
        <v>129</v>
      </c>
      <c r="G18" s="105">
        <v>128</v>
      </c>
      <c r="H18" s="105">
        <v>110</v>
      </c>
      <c r="I18" s="105">
        <v>132</v>
      </c>
      <c r="J18" s="105">
        <v>100</v>
      </c>
      <c r="K18" s="104">
        <f>SUM(F18:J18)</f>
        <v>599</v>
      </c>
      <c r="L18" s="105">
        <v>122</v>
      </c>
      <c r="M18" s="105">
        <v>126</v>
      </c>
      <c r="N18" s="105">
        <v>107</v>
      </c>
      <c r="O18" s="105">
        <v>111</v>
      </c>
      <c r="P18" s="105">
        <v>109</v>
      </c>
      <c r="Q18" s="104">
        <f>SUM(L18:P18)</f>
        <v>575</v>
      </c>
      <c r="R18" s="257">
        <v>129</v>
      </c>
      <c r="S18" s="105">
        <v>123</v>
      </c>
      <c r="T18" s="105">
        <v>116</v>
      </c>
      <c r="U18" s="105">
        <v>123</v>
      </c>
      <c r="V18" s="105">
        <v>116</v>
      </c>
      <c r="W18" s="154">
        <f>SUM(R18:V18)</f>
        <v>607</v>
      </c>
      <c r="X18" s="21"/>
      <c r="Y18" s="21"/>
      <c r="Z18" s="21"/>
      <c r="AA18" s="21"/>
      <c r="AB18" s="21"/>
      <c r="AC18" s="31"/>
      <c r="AD18" s="1"/>
      <c r="AE18" s="16"/>
      <c r="AF18" s="16"/>
      <c r="AG18" s="16"/>
      <c r="AH18" s="16"/>
      <c r="AI18" s="16"/>
      <c r="AJ18" s="16"/>
    </row>
    <row r="19" spans="1:36" ht="18.600000000000001">
      <c r="A19" s="1"/>
      <c r="B19" s="143">
        <v>15</v>
      </c>
      <c r="C19" s="153" t="s">
        <v>22</v>
      </c>
      <c r="D19" s="104">
        <f>SUM(K19+Q19+W19)</f>
        <v>1778</v>
      </c>
      <c r="E19" s="114">
        <f>SUM(D19)/15</f>
        <v>118.53333333333333</v>
      </c>
      <c r="F19" s="105">
        <v>127</v>
      </c>
      <c r="G19" s="105">
        <v>111</v>
      </c>
      <c r="H19" s="105">
        <v>89</v>
      </c>
      <c r="I19" s="105">
        <v>127</v>
      </c>
      <c r="J19" s="105">
        <v>129</v>
      </c>
      <c r="K19" s="104">
        <f>SUM(F19:J19)</f>
        <v>583</v>
      </c>
      <c r="L19" s="105">
        <v>115</v>
      </c>
      <c r="M19" s="105">
        <v>105</v>
      </c>
      <c r="N19" s="105">
        <v>126</v>
      </c>
      <c r="O19" s="105">
        <v>128</v>
      </c>
      <c r="P19" s="105">
        <v>124</v>
      </c>
      <c r="Q19" s="104">
        <f>SUM(L19:P19)</f>
        <v>598</v>
      </c>
      <c r="R19" s="105">
        <v>121</v>
      </c>
      <c r="S19" s="105">
        <v>110</v>
      </c>
      <c r="T19" s="105">
        <v>127</v>
      </c>
      <c r="U19" s="105">
        <v>113</v>
      </c>
      <c r="V19" s="105">
        <v>126</v>
      </c>
      <c r="W19" s="154">
        <f>SUM(R19:V19)</f>
        <v>597</v>
      </c>
      <c r="X19" s="21"/>
      <c r="Y19" s="21"/>
      <c r="Z19" s="21"/>
      <c r="AA19" s="21"/>
      <c r="AB19" s="21"/>
      <c r="AC19" s="31"/>
      <c r="AD19" s="1"/>
      <c r="AE19" s="16"/>
      <c r="AF19" s="16"/>
      <c r="AG19" s="16"/>
      <c r="AH19" s="16"/>
      <c r="AI19" s="16"/>
      <c r="AJ19" s="16"/>
    </row>
    <row r="20" spans="1:36" ht="18.600000000000001">
      <c r="A20" s="1"/>
      <c r="B20" s="143">
        <v>16</v>
      </c>
      <c r="C20" s="153" t="s">
        <v>26</v>
      </c>
      <c r="D20" s="104">
        <f>SUM(K20+Q20+W20)</f>
        <v>1769</v>
      </c>
      <c r="E20" s="114">
        <f>SUM(D20)/15</f>
        <v>117.93333333333334</v>
      </c>
      <c r="F20" s="105">
        <v>112</v>
      </c>
      <c r="G20" s="105">
        <v>126</v>
      </c>
      <c r="H20" s="105">
        <v>132</v>
      </c>
      <c r="I20" s="105">
        <v>99</v>
      </c>
      <c r="J20" s="105">
        <v>112</v>
      </c>
      <c r="K20" s="104">
        <f>SUM(F20:J20)</f>
        <v>581</v>
      </c>
      <c r="L20" s="105">
        <v>118</v>
      </c>
      <c r="M20" s="105">
        <v>112</v>
      </c>
      <c r="N20" s="105">
        <v>126</v>
      </c>
      <c r="O20" s="105">
        <v>126</v>
      </c>
      <c r="P20" s="105">
        <v>126</v>
      </c>
      <c r="Q20" s="104">
        <f>SUM(L20:P20)</f>
        <v>608</v>
      </c>
      <c r="R20" s="257">
        <v>106</v>
      </c>
      <c r="S20" s="105">
        <v>108</v>
      </c>
      <c r="T20" s="105">
        <v>109</v>
      </c>
      <c r="U20" s="105">
        <v>117</v>
      </c>
      <c r="V20" s="105">
        <v>140</v>
      </c>
      <c r="W20" s="154">
        <f>SUM(R20:V20)</f>
        <v>580</v>
      </c>
      <c r="X20" s="21"/>
      <c r="Y20" s="21"/>
      <c r="Z20" s="21"/>
      <c r="AA20" s="21"/>
      <c r="AB20" s="21"/>
      <c r="AC20" s="31"/>
      <c r="AD20" s="1"/>
      <c r="AE20" s="16"/>
      <c r="AF20" s="16"/>
      <c r="AG20" s="16"/>
      <c r="AH20" s="16"/>
      <c r="AI20" s="16"/>
      <c r="AJ20" s="16"/>
    </row>
    <row r="21" spans="1:36" ht="18.600000000000001">
      <c r="A21" s="1"/>
      <c r="B21" s="143">
        <v>17</v>
      </c>
      <c r="C21" s="153" t="s">
        <v>30</v>
      </c>
      <c r="D21" s="104">
        <f>SUM(K21+Q21+W21)</f>
        <v>1767</v>
      </c>
      <c r="E21" s="114">
        <f>SUM(D21)/15</f>
        <v>117.8</v>
      </c>
      <c r="F21" s="105">
        <v>106</v>
      </c>
      <c r="G21" s="105">
        <v>122</v>
      </c>
      <c r="H21" s="105">
        <v>109</v>
      </c>
      <c r="I21" s="105">
        <v>110</v>
      </c>
      <c r="J21" s="105">
        <v>120</v>
      </c>
      <c r="K21" s="104">
        <f>SUM(F21:J21)</f>
        <v>567</v>
      </c>
      <c r="L21" s="105">
        <v>115</v>
      </c>
      <c r="M21" s="105">
        <v>108</v>
      </c>
      <c r="N21" s="105">
        <v>124</v>
      </c>
      <c r="O21" s="105">
        <v>112</v>
      </c>
      <c r="P21" s="105">
        <v>109</v>
      </c>
      <c r="Q21" s="104">
        <f>SUM(L21:P21)</f>
        <v>568</v>
      </c>
      <c r="R21" s="105">
        <v>140</v>
      </c>
      <c r="S21" s="105">
        <v>128</v>
      </c>
      <c r="T21" s="105">
        <v>120</v>
      </c>
      <c r="U21" s="105">
        <v>123</v>
      </c>
      <c r="V21" s="105">
        <v>121</v>
      </c>
      <c r="W21" s="154">
        <f>SUM(R21:V21)</f>
        <v>632</v>
      </c>
      <c r="X21" s="21"/>
      <c r="Y21" s="21"/>
      <c r="Z21" s="21"/>
      <c r="AA21" s="21"/>
      <c r="AB21" s="21"/>
      <c r="AC21" s="31"/>
      <c r="AD21" s="1"/>
      <c r="AE21" s="16"/>
      <c r="AF21" s="16"/>
      <c r="AG21" s="16"/>
      <c r="AH21" s="16"/>
      <c r="AI21" s="16"/>
      <c r="AJ21" s="16"/>
    </row>
    <row r="22" spans="1:36" ht="18.600000000000001">
      <c r="A22" s="1"/>
      <c r="B22" s="143">
        <v>18</v>
      </c>
      <c r="C22" s="153" t="s">
        <v>31</v>
      </c>
      <c r="D22" s="104">
        <f>SUM(K22+Q22+W22)</f>
        <v>1730</v>
      </c>
      <c r="E22" s="114">
        <f>SUM(D22)/15</f>
        <v>115.33333333333333</v>
      </c>
      <c r="F22" s="105">
        <v>114</v>
      </c>
      <c r="G22" s="105">
        <v>110</v>
      </c>
      <c r="H22" s="105">
        <v>132</v>
      </c>
      <c r="I22" s="105">
        <v>116</v>
      </c>
      <c r="J22" s="105">
        <v>126</v>
      </c>
      <c r="K22" s="104">
        <f>SUM(F22:J22)</f>
        <v>598</v>
      </c>
      <c r="L22" s="105">
        <v>105</v>
      </c>
      <c r="M22" s="105">
        <v>124</v>
      </c>
      <c r="N22" s="105">
        <v>116</v>
      </c>
      <c r="O22" s="105">
        <v>122</v>
      </c>
      <c r="P22" s="105">
        <v>126</v>
      </c>
      <c r="Q22" s="104">
        <f>SUM(L22:P22)</f>
        <v>593</v>
      </c>
      <c r="R22" s="105">
        <v>92</v>
      </c>
      <c r="S22" s="105">
        <v>102</v>
      </c>
      <c r="T22" s="105">
        <v>123</v>
      </c>
      <c r="U22" s="105">
        <v>115</v>
      </c>
      <c r="V22" s="105">
        <v>107</v>
      </c>
      <c r="W22" s="154">
        <f>SUM(R22:V22)</f>
        <v>539</v>
      </c>
      <c r="X22" s="21"/>
      <c r="Y22" s="21"/>
      <c r="Z22" s="21"/>
      <c r="AA22" s="21"/>
      <c r="AB22" s="21"/>
      <c r="AC22" s="31"/>
      <c r="AD22" s="1"/>
      <c r="AE22" s="16"/>
      <c r="AF22" s="16"/>
      <c r="AG22" s="16"/>
      <c r="AH22" s="16"/>
      <c r="AI22" s="16"/>
      <c r="AJ22" s="16"/>
    </row>
    <row r="23" spans="1:36" ht="18.600000000000001">
      <c r="A23" s="1"/>
      <c r="B23" s="143">
        <v>19</v>
      </c>
      <c r="C23" s="153" t="s">
        <v>28</v>
      </c>
      <c r="D23" s="104">
        <f>SUM(K23+Q23+W23)</f>
        <v>1728</v>
      </c>
      <c r="E23" s="114">
        <f>SUM(D23)/15</f>
        <v>115.2</v>
      </c>
      <c r="F23" s="105">
        <v>140</v>
      </c>
      <c r="G23" s="105">
        <v>102</v>
      </c>
      <c r="H23" s="105">
        <v>136</v>
      </c>
      <c r="I23" s="105">
        <v>116</v>
      </c>
      <c r="J23" s="105">
        <v>114</v>
      </c>
      <c r="K23" s="104">
        <f>SUM(F23:J23)</f>
        <v>608</v>
      </c>
      <c r="L23" s="105">
        <v>91</v>
      </c>
      <c r="M23" s="105">
        <v>111</v>
      </c>
      <c r="N23" s="105">
        <v>108</v>
      </c>
      <c r="O23" s="105">
        <v>103</v>
      </c>
      <c r="P23" s="105">
        <v>109</v>
      </c>
      <c r="Q23" s="104">
        <f>SUM(L23:P23)</f>
        <v>522</v>
      </c>
      <c r="R23" s="257">
        <v>125</v>
      </c>
      <c r="S23" s="105">
        <v>123</v>
      </c>
      <c r="T23" s="105">
        <v>112</v>
      </c>
      <c r="U23" s="105">
        <v>113</v>
      </c>
      <c r="V23" s="105">
        <v>125</v>
      </c>
      <c r="W23" s="154">
        <f>SUM(R23:V23)</f>
        <v>598</v>
      </c>
      <c r="X23" s="21"/>
      <c r="Y23" s="21"/>
      <c r="Z23" s="21"/>
      <c r="AA23" s="21"/>
      <c r="AB23" s="21"/>
      <c r="AC23" s="31"/>
      <c r="AD23" s="1"/>
      <c r="AE23" s="16"/>
      <c r="AF23" s="16"/>
      <c r="AG23" s="16"/>
      <c r="AH23" s="16"/>
      <c r="AI23" s="16"/>
      <c r="AJ23" s="16"/>
    </row>
    <row r="24" spans="1:36" ht="18.600000000000001">
      <c r="A24" s="1"/>
      <c r="B24" s="143">
        <v>20</v>
      </c>
      <c r="C24" s="153" t="s">
        <v>29</v>
      </c>
      <c r="D24" s="104">
        <f>SUM(K24+Q24+W24)</f>
        <v>1725</v>
      </c>
      <c r="E24" s="114">
        <f>SUM(D24)/15</f>
        <v>115</v>
      </c>
      <c r="F24" s="105">
        <v>99</v>
      </c>
      <c r="G24" s="105">
        <v>106</v>
      </c>
      <c r="H24" s="105">
        <v>109</v>
      </c>
      <c r="I24" s="105">
        <v>122</v>
      </c>
      <c r="J24" s="105">
        <v>115</v>
      </c>
      <c r="K24" s="104">
        <f>SUM(F24:J24)</f>
        <v>551</v>
      </c>
      <c r="L24" s="105">
        <v>120</v>
      </c>
      <c r="M24" s="105">
        <v>109</v>
      </c>
      <c r="N24" s="105">
        <v>130</v>
      </c>
      <c r="O24" s="105">
        <v>126</v>
      </c>
      <c r="P24" s="105">
        <v>120</v>
      </c>
      <c r="Q24" s="104">
        <f>SUM(L24:P24)</f>
        <v>605</v>
      </c>
      <c r="R24" s="257">
        <v>113</v>
      </c>
      <c r="S24" s="105">
        <v>92</v>
      </c>
      <c r="T24" s="105">
        <v>112</v>
      </c>
      <c r="U24" s="105">
        <v>127</v>
      </c>
      <c r="V24" s="105">
        <v>125</v>
      </c>
      <c r="W24" s="154">
        <f>SUM(R24:V24)</f>
        <v>569</v>
      </c>
      <c r="X24" s="21"/>
      <c r="Y24" s="21"/>
      <c r="Z24" s="21"/>
      <c r="AA24" s="21"/>
      <c r="AB24" s="21"/>
      <c r="AC24" s="31"/>
      <c r="AD24" s="1"/>
      <c r="AE24" s="16"/>
      <c r="AF24" s="16"/>
      <c r="AG24" s="16"/>
      <c r="AH24" s="16"/>
      <c r="AI24" s="16"/>
      <c r="AJ24" s="16"/>
    </row>
    <row r="25" spans="1:36" ht="18.600000000000001">
      <c r="A25" s="1"/>
      <c r="B25" s="143">
        <v>21</v>
      </c>
      <c r="C25" s="153" t="s">
        <v>35</v>
      </c>
      <c r="D25" s="104">
        <f>SUM(K25+Q25+W25)</f>
        <v>1681</v>
      </c>
      <c r="E25" s="114">
        <f>SUM(D25)/15</f>
        <v>112.06666666666666</v>
      </c>
      <c r="F25" s="105">
        <v>105</v>
      </c>
      <c r="G25" s="105">
        <v>125</v>
      </c>
      <c r="H25" s="105">
        <v>91</v>
      </c>
      <c r="I25" s="105">
        <v>88</v>
      </c>
      <c r="J25" s="105">
        <v>125</v>
      </c>
      <c r="K25" s="104">
        <f>SUM(F25:J25)</f>
        <v>534</v>
      </c>
      <c r="L25" s="105">
        <v>124</v>
      </c>
      <c r="M25" s="105">
        <v>130</v>
      </c>
      <c r="N25" s="105">
        <v>109</v>
      </c>
      <c r="O25" s="105">
        <v>106</v>
      </c>
      <c r="P25" s="105">
        <v>106</v>
      </c>
      <c r="Q25" s="104">
        <f>SUM(L25:P25)</f>
        <v>575</v>
      </c>
      <c r="R25" s="257">
        <v>115</v>
      </c>
      <c r="S25" s="105">
        <v>120</v>
      </c>
      <c r="T25" s="105">
        <v>106</v>
      </c>
      <c r="U25" s="105">
        <v>107</v>
      </c>
      <c r="V25" s="105">
        <v>124</v>
      </c>
      <c r="W25" s="154">
        <f>SUM(R25:V25)</f>
        <v>572</v>
      </c>
      <c r="X25" s="21"/>
      <c r="Y25" s="21"/>
      <c r="Z25" s="21"/>
      <c r="AA25" s="21"/>
      <c r="AB25" s="21"/>
      <c r="AC25" s="31"/>
      <c r="AD25" s="1"/>
      <c r="AE25" s="16"/>
      <c r="AF25" s="16"/>
      <c r="AG25" s="16"/>
      <c r="AH25" s="16"/>
      <c r="AI25" s="16"/>
      <c r="AJ25" s="16"/>
    </row>
    <row r="26" spans="1:36" ht="18.600000000000001">
      <c r="A26" s="1"/>
      <c r="B26" s="143">
        <v>22</v>
      </c>
      <c r="C26" s="153" t="s">
        <v>34</v>
      </c>
      <c r="D26" s="104">
        <f>SUM(K26+Q26+W26)</f>
        <v>1673</v>
      </c>
      <c r="E26" s="114">
        <f>SUM(D26)/15</f>
        <v>111.53333333333333</v>
      </c>
      <c r="F26" s="105">
        <v>107</v>
      </c>
      <c r="G26" s="105">
        <v>105</v>
      </c>
      <c r="H26" s="105">
        <v>108</v>
      </c>
      <c r="I26" s="105">
        <v>122</v>
      </c>
      <c r="J26" s="105">
        <v>125</v>
      </c>
      <c r="K26" s="104">
        <f>SUM(F26:J26)</f>
        <v>567</v>
      </c>
      <c r="L26" s="105">
        <v>93</v>
      </c>
      <c r="M26" s="105">
        <v>109</v>
      </c>
      <c r="N26" s="105">
        <v>125</v>
      </c>
      <c r="O26" s="105">
        <v>123</v>
      </c>
      <c r="P26" s="105">
        <v>110</v>
      </c>
      <c r="Q26" s="104">
        <f>SUM(L26:P26)</f>
        <v>560</v>
      </c>
      <c r="R26" s="105">
        <v>122</v>
      </c>
      <c r="S26" s="105">
        <v>108</v>
      </c>
      <c r="T26" s="105">
        <v>106</v>
      </c>
      <c r="U26" s="105">
        <v>120</v>
      </c>
      <c r="V26" s="105">
        <v>90</v>
      </c>
      <c r="W26" s="154">
        <f>SUM(R26:V26)</f>
        <v>546</v>
      </c>
      <c r="X26" s="21"/>
      <c r="Y26" s="21"/>
      <c r="Z26" s="21"/>
      <c r="AA26" s="21"/>
      <c r="AB26" s="21"/>
      <c r="AC26" s="31"/>
      <c r="AD26" s="1"/>
      <c r="AE26" s="16"/>
      <c r="AF26" s="16"/>
      <c r="AG26" s="16"/>
      <c r="AH26" s="16"/>
      <c r="AI26" s="16"/>
      <c r="AJ26" s="16"/>
    </row>
    <row r="27" spans="1:36" ht="18.600000000000001">
      <c r="A27" s="1"/>
      <c r="B27" s="143">
        <v>23</v>
      </c>
      <c r="C27" s="153" t="s">
        <v>64</v>
      </c>
      <c r="D27" s="104">
        <f>SUM(K27+Q27+W27)</f>
        <v>1595</v>
      </c>
      <c r="E27" s="114">
        <f>SUM(D27)/15</f>
        <v>106.33333333333333</v>
      </c>
      <c r="F27" s="105">
        <v>110</v>
      </c>
      <c r="G27" s="105">
        <v>127</v>
      </c>
      <c r="H27" s="105">
        <v>80</v>
      </c>
      <c r="I27" s="105">
        <v>111</v>
      </c>
      <c r="J27" s="105">
        <v>91</v>
      </c>
      <c r="K27" s="104">
        <f>SUM(F27:J27)</f>
        <v>519</v>
      </c>
      <c r="L27" s="105">
        <v>128</v>
      </c>
      <c r="M27" s="105">
        <v>108</v>
      </c>
      <c r="N27" s="105">
        <v>96</v>
      </c>
      <c r="O27" s="105">
        <v>105</v>
      </c>
      <c r="P27" s="105">
        <v>110</v>
      </c>
      <c r="Q27" s="104">
        <f>SUM(L27:P27)</f>
        <v>547</v>
      </c>
      <c r="R27" s="105">
        <v>82</v>
      </c>
      <c r="S27" s="105">
        <v>87</v>
      </c>
      <c r="T27" s="105">
        <v>122</v>
      </c>
      <c r="U27" s="105">
        <v>126</v>
      </c>
      <c r="V27" s="105">
        <v>112</v>
      </c>
      <c r="W27" s="154">
        <f>SUM(R27:V27)</f>
        <v>529</v>
      </c>
      <c r="X27" s="21"/>
      <c r="Y27" s="21"/>
      <c r="Z27" s="21"/>
      <c r="AA27" s="21"/>
      <c r="AB27" s="21"/>
      <c r="AC27" s="31"/>
      <c r="AD27" s="1"/>
      <c r="AE27" s="16"/>
      <c r="AF27" s="16"/>
      <c r="AG27" s="16"/>
      <c r="AH27" s="16"/>
      <c r="AI27" s="16"/>
      <c r="AJ27" s="16"/>
    </row>
    <row r="28" spans="1:36" ht="18.600000000000001">
      <c r="A28" s="1"/>
      <c r="B28" s="143">
        <v>24</v>
      </c>
      <c r="C28" s="153" t="s">
        <v>46</v>
      </c>
      <c r="D28" s="104">
        <f>SUM(K28+Q28+W28)</f>
        <v>0</v>
      </c>
      <c r="E28" s="114">
        <f>SUM(D28)/15</f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4">
        <f>SUM(F28:J28)</f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4">
        <f>SUM(L28:P28)</f>
        <v>0</v>
      </c>
      <c r="R28" s="105">
        <v>0</v>
      </c>
      <c r="S28" s="105">
        <v>0</v>
      </c>
      <c r="T28" s="105">
        <v>0</v>
      </c>
      <c r="U28" s="105">
        <v>0</v>
      </c>
      <c r="V28" s="105">
        <v>0</v>
      </c>
      <c r="W28" s="154">
        <f>SUM(R28:V28)</f>
        <v>0</v>
      </c>
      <c r="X28" s="21"/>
      <c r="Y28" s="21"/>
      <c r="Z28" s="21"/>
      <c r="AA28" s="21"/>
      <c r="AB28" s="21"/>
      <c r="AC28" s="31"/>
      <c r="AD28" s="1"/>
      <c r="AE28" s="16"/>
      <c r="AF28" s="16"/>
      <c r="AG28" s="16"/>
      <c r="AH28" s="16"/>
      <c r="AI28" s="16"/>
      <c r="AJ28" s="16"/>
    </row>
    <row r="29" spans="1:36" ht="18.600000000000001">
      <c r="A29" s="1"/>
      <c r="B29" s="143">
        <v>25</v>
      </c>
      <c r="C29" s="278" t="s">
        <v>45</v>
      </c>
      <c r="D29" s="104">
        <f>SUM(K29+Q29+W29)</f>
        <v>0</v>
      </c>
      <c r="E29" s="114">
        <f>SUM(D29)/15</f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4">
        <f>SUM(F29:J29)</f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4">
        <f>SUM(L29:P29)</f>
        <v>0</v>
      </c>
      <c r="R29" s="257">
        <v>0</v>
      </c>
      <c r="S29" s="105">
        <v>0</v>
      </c>
      <c r="T29" s="105">
        <v>0</v>
      </c>
      <c r="U29" s="105">
        <v>0</v>
      </c>
      <c r="V29" s="105">
        <v>0</v>
      </c>
      <c r="W29" s="154">
        <f>SUM(R29:V29)</f>
        <v>0</v>
      </c>
      <c r="X29" s="21"/>
      <c r="Y29" s="21"/>
      <c r="Z29" s="21"/>
      <c r="AA29" s="21"/>
      <c r="AB29" s="21"/>
      <c r="AC29" s="31"/>
      <c r="AD29" s="1"/>
      <c r="AE29" s="16"/>
      <c r="AF29" s="16"/>
      <c r="AG29" s="16"/>
      <c r="AH29" s="16"/>
      <c r="AI29" s="16"/>
      <c r="AJ29" s="16"/>
    </row>
    <row r="30" spans="1:36" ht="18.600000000000001">
      <c r="A30" s="1"/>
      <c r="B30" s="143">
        <v>26</v>
      </c>
      <c r="C30" s="153" t="s">
        <v>23</v>
      </c>
      <c r="D30" s="104">
        <f>SUM(K30+Q30+W30)</f>
        <v>0</v>
      </c>
      <c r="E30" s="114">
        <f>SUM(D30)/15</f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4">
        <f>SUM(F30:J30)</f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4">
        <f>SUM(L30:P30)</f>
        <v>0</v>
      </c>
      <c r="R30" s="105">
        <v>0</v>
      </c>
      <c r="S30" s="105">
        <v>0</v>
      </c>
      <c r="T30" s="105">
        <v>0</v>
      </c>
      <c r="U30" s="105">
        <v>0</v>
      </c>
      <c r="V30" s="105">
        <v>0</v>
      </c>
      <c r="W30" s="154">
        <f>SUM(R30:V30)</f>
        <v>0</v>
      </c>
      <c r="X30" s="21"/>
      <c r="Y30" s="21"/>
      <c r="Z30" s="21"/>
      <c r="AA30" s="21"/>
      <c r="AB30" s="21"/>
      <c r="AC30" s="31"/>
      <c r="AD30" s="1"/>
      <c r="AE30" s="16"/>
      <c r="AF30" s="16"/>
      <c r="AG30" s="16"/>
      <c r="AH30" s="16"/>
      <c r="AI30" s="16"/>
      <c r="AJ30" s="16"/>
    </row>
    <row r="31" spans="1:36" ht="18.600000000000001">
      <c r="A31" s="1"/>
      <c r="B31" s="143">
        <v>27</v>
      </c>
      <c r="C31" s="153" t="s">
        <v>33</v>
      </c>
      <c r="D31" s="104">
        <f>SUM(K31+Q31+W31)</f>
        <v>0</v>
      </c>
      <c r="E31" s="114">
        <f>SUM(D31)/15</f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4">
        <f>SUM(F31:J31)</f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4">
        <f>SUM(L31:P31)</f>
        <v>0</v>
      </c>
      <c r="R31" s="257">
        <v>0</v>
      </c>
      <c r="S31" s="105">
        <v>0</v>
      </c>
      <c r="T31" s="105">
        <v>0</v>
      </c>
      <c r="U31" s="105">
        <v>0</v>
      </c>
      <c r="V31" s="105">
        <v>0</v>
      </c>
      <c r="W31" s="154">
        <f>SUM(R31:V31)</f>
        <v>0</v>
      </c>
      <c r="X31" s="1"/>
      <c r="Y31" s="1"/>
      <c r="Z31" s="1"/>
      <c r="AA31" s="1"/>
      <c r="AB31" s="1"/>
      <c r="AC31" s="1"/>
      <c r="AD31" s="1"/>
      <c r="AE31" s="16"/>
      <c r="AF31" s="16"/>
      <c r="AG31" s="16"/>
      <c r="AH31" s="16"/>
      <c r="AI31" s="16"/>
      <c r="AJ31" s="16"/>
    </row>
    <row r="32" spans="1:36" ht="18.600000000000001">
      <c r="A32" s="1"/>
      <c r="B32" s="143">
        <v>28</v>
      </c>
      <c r="C32" s="153" t="s">
        <v>25</v>
      </c>
      <c r="D32" s="104">
        <f>SUM(K32+Q32+W32)</f>
        <v>0</v>
      </c>
      <c r="E32" s="114">
        <f>SUM(D32)/15</f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4">
        <f>SUM(F32:J32)</f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4">
        <f>SUM(L32:P32)</f>
        <v>0</v>
      </c>
      <c r="R32" s="257">
        <v>0</v>
      </c>
      <c r="S32" s="105">
        <v>0</v>
      </c>
      <c r="T32" s="105">
        <v>0</v>
      </c>
      <c r="U32" s="105">
        <v>0</v>
      </c>
      <c r="V32" s="105">
        <v>0</v>
      </c>
      <c r="W32" s="154">
        <f>SUM(R32:V32)</f>
        <v>0</v>
      </c>
      <c r="X32" s="1"/>
      <c r="Y32" s="1"/>
      <c r="Z32" s="1"/>
      <c r="AA32" s="1"/>
      <c r="AB32" s="1"/>
      <c r="AC32" s="1"/>
      <c r="AD32" s="1"/>
      <c r="AE32" s="16"/>
      <c r="AF32" s="16"/>
      <c r="AG32" s="16"/>
      <c r="AH32" s="16"/>
      <c r="AI32" s="16"/>
      <c r="AJ32" s="16"/>
    </row>
    <row r="33" spans="1:36" ht="18.600000000000001">
      <c r="A33" s="1"/>
      <c r="B33" s="143">
        <v>29</v>
      </c>
      <c r="C33" s="153" t="s">
        <v>65</v>
      </c>
      <c r="D33" s="104">
        <f>SUM(K33+Q33+W33)</f>
        <v>0</v>
      </c>
      <c r="E33" s="114">
        <f>SUM(D33)/15</f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4">
        <f>SUM(F33:J33)</f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4">
        <f>SUM(L33:P33)</f>
        <v>0</v>
      </c>
      <c r="R33" s="257">
        <v>0</v>
      </c>
      <c r="S33" s="105">
        <v>0</v>
      </c>
      <c r="T33" s="105">
        <v>0</v>
      </c>
      <c r="U33" s="105">
        <v>0</v>
      </c>
      <c r="V33" s="105">
        <v>0</v>
      </c>
      <c r="W33" s="154">
        <f>SUM(R33:V33)</f>
        <v>0</v>
      </c>
      <c r="X33" s="1"/>
      <c r="Y33" s="1"/>
      <c r="Z33" s="1"/>
      <c r="AA33" s="1"/>
      <c r="AB33" s="1"/>
      <c r="AC33" s="1"/>
      <c r="AD33" s="1"/>
      <c r="AE33" s="16"/>
      <c r="AF33" s="16"/>
      <c r="AG33" s="16"/>
      <c r="AH33" s="16"/>
      <c r="AI33" s="16"/>
      <c r="AJ33" s="16"/>
    </row>
    <row r="34" spans="1:36" ht="18.600000000000001">
      <c r="A34" s="1"/>
      <c r="B34" s="143">
        <v>30</v>
      </c>
      <c r="C34" s="156" t="s">
        <v>32</v>
      </c>
      <c r="D34" s="157">
        <f>SUM(K34+Q34+W34)</f>
        <v>0</v>
      </c>
      <c r="E34" s="158">
        <f>SUM(D34)/15</f>
        <v>0</v>
      </c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7">
        <f>SUM(F34:J34)</f>
        <v>0</v>
      </c>
      <c r="L34" s="159">
        <v>0</v>
      </c>
      <c r="M34" s="159">
        <v>0</v>
      </c>
      <c r="N34" s="159">
        <v>0</v>
      </c>
      <c r="O34" s="159">
        <v>0</v>
      </c>
      <c r="P34" s="159">
        <v>0</v>
      </c>
      <c r="Q34" s="157">
        <f>SUM(L34:P34)</f>
        <v>0</v>
      </c>
      <c r="R34" s="267">
        <v>0</v>
      </c>
      <c r="S34" s="159">
        <v>0</v>
      </c>
      <c r="T34" s="159">
        <v>0</v>
      </c>
      <c r="U34" s="159">
        <v>0</v>
      </c>
      <c r="V34" s="159">
        <v>0</v>
      </c>
      <c r="W34" s="160">
        <f>SUM(R34:V34)</f>
        <v>0</v>
      </c>
      <c r="X34" s="1"/>
      <c r="Y34" s="1"/>
      <c r="Z34" s="1"/>
      <c r="AA34" s="1"/>
      <c r="AB34" s="1"/>
      <c r="AC34" s="1"/>
      <c r="AD34" s="1"/>
      <c r="AE34" s="16"/>
      <c r="AF34" s="16"/>
      <c r="AG34" s="16"/>
      <c r="AH34" s="16"/>
      <c r="AI34" s="16"/>
      <c r="AJ34" s="16"/>
    </row>
    <row r="35" spans="1:36" ht="18.600000000000001">
      <c r="A35" s="1"/>
      <c r="B35" s="9"/>
      <c r="C35" s="19"/>
      <c r="D35" s="10"/>
      <c r="E35" s="23"/>
      <c r="F35" s="20"/>
      <c r="G35" s="20"/>
      <c r="H35" s="20"/>
      <c r="I35" s="20"/>
      <c r="J35" s="20"/>
      <c r="K35" s="10"/>
      <c r="L35" s="20"/>
      <c r="M35" s="20"/>
      <c r="N35" s="20"/>
      <c r="O35" s="20"/>
      <c r="P35" s="20"/>
      <c r="Q35" s="10"/>
      <c r="R35" s="8"/>
      <c r="S35" s="20"/>
      <c r="T35" s="20"/>
      <c r="U35" s="20"/>
      <c r="V35" s="20"/>
      <c r="W35" s="10"/>
      <c r="X35" s="1"/>
      <c r="Y35" s="1"/>
      <c r="Z35" s="1"/>
      <c r="AA35" s="1"/>
      <c r="AB35" s="1"/>
      <c r="AC35" s="1"/>
      <c r="AD35" s="1"/>
      <c r="AE35" s="16"/>
      <c r="AF35" s="16"/>
      <c r="AG35" s="16"/>
      <c r="AH35" s="16"/>
      <c r="AI35" s="16"/>
      <c r="AJ35" s="16"/>
    </row>
    <row r="36" spans="1:36" ht="18.600000000000001">
      <c r="A36" s="1"/>
      <c r="B36" s="24"/>
      <c r="C36" s="25"/>
      <c r="D36" s="26"/>
      <c r="E36" s="27"/>
      <c r="F36" s="28"/>
      <c r="G36" s="28"/>
      <c r="H36" s="28"/>
      <c r="I36" s="28"/>
      <c r="J36" s="28"/>
      <c r="K36" s="26"/>
      <c r="L36" s="28"/>
      <c r="M36" s="28"/>
      <c r="N36" s="28"/>
      <c r="O36" s="28"/>
      <c r="P36" s="28"/>
      <c r="Q36" s="26"/>
      <c r="R36" s="8"/>
      <c r="S36" s="28"/>
      <c r="T36" s="28"/>
      <c r="U36" s="28"/>
      <c r="V36" s="28"/>
      <c r="W36" s="26"/>
      <c r="X36" s="1"/>
      <c r="Y36" s="1"/>
      <c r="Z36" s="1"/>
      <c r="AA36" s="1"/>
      <c r="AB36" s="1"/>
      <c r="AC36" s="1"/>
      <c r="AD36" s="1"/>
      <c r="AE36" s="16"/>
      <c r="AF36" s="16"/>
      <c r="AG36" s="16"/>
      <c r="AH36" s="16"/>
      <c r="AI36" s="16"/>
      <c r="AJ36" s="16"/>
    </row>
    <row r="37" spans="1:36" ht="18.600000000000001">
      <c r="A37" s="1"/>
      <c r="B37" s="24"/>
      <c r="C37" s="25"/>
      <c r="D37" s="26"/>
      <c r="E37" s="27"/>
      <c r="F37" s="28"/>
      <c r="G37" s="28"/>
      <c r="H37" s="28"/>
      <c r="I37" s="28"/>
      <c r="J37" s="28"/>
      <c r="K37" s="26"/>
      <c r="L37" s="28"/>
      <c r="M37" s="28"/>
      <c r="N37" s="28"/>
      <c r="O37" s="28"/>
      <c r="P37" s="28"/>
      <c r="Q37" s="26"/>
      <c r="R37" s="8"/>
      <c r="S37" s="28"/>
      <c r="T37" s="28"/>
      <c r="U37" s="28"/>
      <c r="V37" s="28"/>
      <c r="W37" s="26"/>
      <c r="X37" s="1"/>
      <c r="Y37" s="1"/>
      <c r="Z37" s="1"/>
      <c r="AA37" s="1"/>
      <c r="AB37" s="1"/>
      <c r="AC37" s="1"/>
      <c r="AD37" s="1"/>
      <c r="AE37" s="16"/>
      <c r="AF37" s="16"/>
      <c r="AG37" s="16"/>
      <c r="AH37" s="16"/>
      <c r="AI37" s="16"/>
      <c r="AJ37" s="16"/>
    </row>
    <row r="38" spans="1:36" ht="18.600000000000001">
      <c r="A38" s="1"/>
      <c r="B38" s="24"/>
      <c r="C38" s="25"/>
      <c r="D38" s="26"/>
      <c r="E38" s="27"/>
      <c r="F38" s="28"/>
      <c r="G38" s="28"/>
      <c r="H38" s="28"/>
      <c r="I38" s="28"/>
      <c r="J38" s="28"/>
      <c r="K38" s="26"/>
      <c r="L38" s="28"/>
      <c r="M38" s="28"/>
      <c r="N38" s="28"/>
      <c r="O38" s="28"/>
      <c r="P38" s="28"/>
      <c r="Q38" s="26"/>
      <c r="R38" s="28"/>
      <c r="S38" s="28"/>
      <c r="T38" s="28"/>
      <c r="U38" s="28"/>
      <c r="V38" s="28"/>
      <c r="W38" s="26"/>
      <c r="X38" s="1"/>
      <c r="Y38" s="1"/>
      <c r="Z38" s="1"/>
      <c r="AA38" s="1"/>
      <c r="AB38" s="1"/>
      <c r="AC38" s="1"/>
      <c r="AD38" s="1"/>
      <c r="AE38" s="16"/>
      <c r="AF38" s="16"/>
      <c r="AG38" s="16"/>
      <c r="AH38" s="16"/>
      <c r="AI38" s="16"/>
      <c r="AJ38" s="16"/>
    </row>
    <row r="39" spans="1:36" ht="18.600000000000001">
      <c r="A39" s="1"/>
      <c r="B39" s="24"/>
      <c r="C39" s="25"/>
      <c r="D39" s="26"/>
      <c r="E39" s="27"/>
      <c r="F39" s="28"/>
      <c r="G39" s="28"/>
      <c r="H39" s="28"/>
      <c r="I39" s="28"/>
      <c r="J39" s="28"/>
      <c r="K39" s="26"/>
      <c r="L39" s="28"/>
      <c r="M39" s="28"/>
      <c r="N39" s="28"/>
      <c r="O39" s="28"/>
      <c r="P39" s="28"/>
      <c r="Q39" s="26"/>
      <c r="R39" s="28"/>
      <c r="S39" s="28"/>
      <c r="T39" s="28"/>
      <c r="U39" s="28"/>
      <c r="V39" s="28"/>
      <c r="W39" s="26"/>
      <c r="X39" s="1"/>
      <c r="Y39" s="1"/>
      <c r="Z39" s="1"/>
      <c r="AA39" s="1"/>
      <c r="AB39" s="1"/>
      <c r="AC39" s="1"/>
      <c r="AD39" s="1"/>
      <c r="AE39" s="16"/>
      <c r="AF39" s="16"/>
      <c r="AG39" s="16"/>
      <c r="AH39" s="16"/>
      <c r="AI39" s="16"/>
      <c r="AJ39" s="16"/>
    </row>
    <row r="40" spans="1:36" ht="18.600000000000001">
      <c r="A40" s="1"/>
      <c r="B40" s="24"/>
      <c r="C40" s="25"/>
      <c r="D40" s="26"/>
      <c r="E40" s="27"/>
      <c r="F40" s="28"/>
      <c r="G40" s="28"/>
      <c r="H40" s="28"/>
      <c r="I40" s="28"/>
      <c r="J40" s="28"/>
      <c r="K40" s="26"/>
      <c r="L40" s="28"/>
      <c r="M40" s="28"/>
      <c r="N40" s="28"/>
      <c r="O40" s="28"/>
      <c r="P40" s="28"/>
      <c r="Q40" s="26"/>
      <c r="R40" s="28"/>
      <c r="S40" s="28"/>
      <c r="T40" s="28"/>
      <c r="U40" s="28"/>
      <c r="V40" s="28"/>
      <c r="W40" s="26"/>
      <c r="X40" s="1"/>
      <c r="Y40" s="1"/>
      <c r="Z40" s="1"/>
      <c r="AA40" s="1"/>
      <c r="AB40" s="1"/>
      <c r="AC40" s="1"/>
      <c r="AD40" s="1"/>
      <c r="AE40" s="16"/>
      <c r="AF40" s="16"/>
      <c r="AG40" s="16"/>
      <c r="AH40" s="16"/>
      <c r="AI40" s="16"/>
      <c r="AJ40" s="16"/>
    </row>
    <row r="41" spans="1:36" ht="18.600000000000001">
      <c r="A41" s="1"/>
      <c r="B41" s="24"/>
      <c r="C41" s="25"/>
      <c r="D41" s="26"/>
      <c r="E41" s="27"/>
      <c r="F41" s="28"/>
      <c r="G41" s="28"/>
      <c r="H41" s="28"/>
      <c r="I41" s="28"/>
      <c r="J41" s="28"/>
      <c r="K41" s="26"/>
      <c r="L41" s="28"/>
      <c r="M41" s="28"/>
      <c r="N41" s="28"/>
      <c r="O41" s="28"/>
      <c r="P41" s="28"/>
      <c r="Q41" s="26"/>
      <c r="R41" s="28"/>
      <c r="S41" s="28"/>
      <c r="T41" s="28"/>
      <c r="U41" s="28"/>
      <c r="V41" s="28"/>
      <c r="W41" s="26"/>
      <c r="X41" s="1"/>
      <c r="Y41" s="1"/>
      <c r="Z41" s="1"/>
      <c r="AA41" s="1"/>
      <c r="AB41" s="1"/>
      <c r="AC41" s="1"/>
      <c r="AD41" s="1"/>
      <c r="AE41" s="16"/>
      <c r="AF41" s="16"/>
      <c r="AG41" s="16"/>
      <c r="AH41" s="16"/>
      <c r="AI41" s="16"/>
      <c r="AJ41" s="16"/>
    </row>
    <row r="42" spans="1:36" ht="18.600000000000001">
      <c r="A42" s="1"/>
      <c r="B42" s="24"/>
      <c r="C42" s="25"/>
      <c r="D42" s="26"/>
      <c r="E42" s="27"/>
      <c r="F42" s="28"/>
      <c r="G42" s="28"/>
      <c r="H42" s="28"/>
      <c r="I42" s="28"/>
      <c r="J42" s="28"/>
      <c r="K42" s="26"/>
      <c r="L42" s="28"/>
      <c r="M42" s="28"/>
      <c r="N42" s="28"/>
      <c r="O42" s="28"/>
      <c r="P42" s="28"/>
      <c r="Q42" s="26"/>
      <c r="R42" s="28"/>
      <c r="S42" s="28"/>
      <c r="T42" s="28"/>
      <c r="U42" s="28"/>
      <c r="V42" s="28"/>
      <c r="W42" s="26"/>
      <c r="X42" s="1"/>
      <c r="Y42" s="1"/>
      <c r="Z42" s="1"/>
      <c r="AA42" s="1"/>
      <c r="AB42" s="1"/>
      <c r="AC42" s="1"/>
      <c r="AD42" s="1"/>
      <c r="AE42" s="16"/>
      <c r="AF42" s="16"/>
      <c r="AG42" s="16"/>
      <c r="AH42" s="16"/>
      <c r="AI42" s="16"/>
      <c r="AJ42" s="16"/>
    </row>
    <row r="43" spans="1:36" ht="18.600000000000001">
      <c r="A43" s="1"/>
      <c r="B43" s="24"/>
      <c r="C43" s="25"/>
      <c r="D43" s="26"/>
      <c r="E43" s="27"/>
      <c r="F43" s="28"/>
      <c r="G43" s="28"/>
      <c r="H43" s="28"/>
      <c r="I43" s="28"/>
      <c r="J43" s="28"/>
      <c r="K43" s="26"/>
      <c r="L43" s="28"/>
      <c r="M43" s="28"/>
      <c r="N43" s="28"/>
      <c r="O43" s="28"/>
      <c r="P43" s="28"/>
      <c r="Q43" s="26"/>
      <c r="R43" s="28"/>
      <c r="S43" s="28"/>
      <c r="T43" s="28"/>
      <c r="U43" s="28"/>
      <c r="V43" s="28"/>
      <c r="W43" s="26"/>
      <c r="X43" s="1"/>
      <c r="Y43" s="1"/>
      <c r="Z43" s="1"/>
      <c r="AA43" s="1"/>
      <c r="AB43" s="1"/>
      <c r="AC43" s="1"/>
      <c r="AD43" s="1"/>
      <c r="AE43" s="16"/>
      <c r="AF43" s="16"/>
      <c r="AG43" s="16"/>
      <c r="AH43" s="16"/>
      <c r="AI43" s="16"/>
      <c r="AJ43" s="16"/>
    </row>
    <row r="44" spans="1:36" ht="18.600000000000001">
      <c r="A44" s="1"/>
      <c r="B44" s="24"/>
      <c r="C44" s="25"/>
      <c r="D44" s="26"/>
      <c r="E44" s="27"/>
      <c r="F44" s="28"/>
      <c r="G44" s="28"/>
      <c r="H44" s="28"/>
      <c r="I44" s="28"/>
      <c r="J44" s="28"/>
      <c r="K44" s="26"/>
      <c r="L44" s="28"/>
      <c r="M44" s="28"/>
      <c r="N44" s="28"/>
      <c r="O44" s="28"/>
      <c r="P44" s="28"/>
      <c r="Q44" s="26"/>
      <c r="R44" s="28"/>
      <c r="S44" s="28"/>
      <c r="T44" s="28"/>
      <c r="U44" s="28"/>
      <c r="V44" s="28"/>
      <c r="W44" s="26"/>
      <c r="X44" s="1"/>
      <c r="Y44" s="1"/>
      <c r="Z44" s="1"/>
      <c r="AA44" s="1"/>
      <c r="AB44" s="1"/>
      <c r="AC44" s="1"/>
      <c r="AD44" s="1"/>
      <c r="AE44" s="16"/>
      <c r="AF44" s="16"/>
      <c r="AG44" s="16"/>
      <c r="AH44" s="16"/>
      <c r="AI44" s="16"/>
      <c r="AJ44" s="16"/>
    </row>
    <row r="45" spans="1:36" ht="18.600000000000001">
      <c r="A45" s="1"/>
      <c r="B45" s="24"/>
      <c r="C45" s="25"/>
      <c r="D45" s="26"/>
      <c r="E45" s="27"/>
      <c r="F45" s="28"/>
      <c r="G45" s="28"/>
      <c r="H45" s="28"/>
      <c r="I45" s="28"/>
      <c r="J45" s="28"/>
      <c r="K45" s="26"/>
      <c r="L45" s="28"/>
      <c r="M45" s="28"/>
      <c r="N45" s="28"/>
      <c r="O45" s="28"/>
      <c r="P45" s="28"/>
      <c r="Q45" s="26"/>
      <c r="R45" s="28"/>
      <c r="S45" s="28"/>
      <c r="T45" s="28"/>
      <c r="U45" s="28"/>
      <c r="V45" s="28"/>
      <c r="W45" s="26"/>
      <c r="X45" s="1"/>
      <c r="Y45" s="1"/>
      <c r="Z45" s="1"/>
      <c r="AA45" s="1"/>
      <c r="AB45" s="1"/>
      <c r="AC45" s="1"/>
      <c r="AD45" s="1"/>
      <c r="AE45" s="16"/>
      <c r="AF45" s="16"/>
      <c r="AG45" s="16"/>
      <c r="AH45" s="16"/>
      <c r="AI45" s="16"/>
      <c r="AJ45" s="16"/>
    </row>
    <row r="46" spans="1:36" ht="18.600000000000001">
      <c r="A46" s="1"/>
      <c r="B46" s="24"/>
      <c r="C46" s="25"/>
      <c r="D46" s="26"/>
      <c r="E46" s="27"/>
      <c r="F46" s="28"/>
      <c r="G46" s="28"/>
      <c r="H46" s="28"/>
      <c r="I46" s="28"/>
      <c r="J46" s="28"/>
      <c r="K46" s="26"/>
      <c r="L46" s="28"/>
      <c r="M46" s="28"/>
      <c r="N46" s="28"/>
      <c r="O46" s="28"/>
      <c r="P46" s="28"/>
      <c r="Q46" s="26"/>
      <c r="R46" s="28"/>
      <c r="S46" s="28"/>
      <c r="T46" s="28"/>
      <c r="U46" s="28"/>
      <c r="V46" s="28"/>
      <c r="W46" s="26"/>
      <c r="X46" s="1"/>
      <c r="Y46" s="1"/>
      <c r="Z46" s="1"/>
      <c r="AA46" s="1"/>
      <c r="AB46" s="1"/>
      <c r="AC46" s="1"/>
      <c r="AD46" s="1"/>
      <c r="AE46" s="16"/>
      <c r="AF46" s="16"/>
      <c r="AG46" s="16"/>
      <c r="AH46" s="16"/>
      <c r="AI46" s="16"/>
      <c r="AJ46" s="16"/>
    </row>
    <row r="47" spans="1:36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6"/>
      <c r="AF47" s="16"/>
      <c r="AG47" s="16"/>
      <c r="AH47" s="16"/>
      <c r="AI47" s="16"/>
      <c r="AJ47" s="16"/>
    </row>
    <row r="48" spans="1:36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6"/>
      <c r="AF48" s="16"/>
      <c r="AG48" s="16"/>
      <c r="AH48" s="16"/>
      <c r="AI48" s="16"/>
      <c r="AJ48" s="16"/>
    </row>
    <row r="49" spans="1:36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6"/>
      <c r="AF49" s="16"/>
      <c r="AG49" s="16"/>
      <c r="AH49" s="16"/>
      <c r="AI49" s="16"/>
      <c r="AJ49" s="16"/>
    </row>
    <row r="50" spans="1:36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6"/>
      <c r="AF50" s="16"/>
      <c r="AG50" s="16"/>
      <c r="AH50" s="16"/>
      <c r="AI50" s="16"/>
      <c r="AJ50" s="16"/>
    </row>
    <row r="51" spans="1:36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6"/>
      <c r="AF51" s="16"/>
      <c r="AG51" s="16"/>
      <c r="AH51" s="16"/>
      <c r="AI51" s="16"/>
      <c r="AJ51" s="16"/>
    </row>
    <row r="52" spans="1:36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6"/>
      <c r="AF52" s="16"/>
      <c r="AG52" s="16"/>
      <c r="AH52" s="16"/>
      <c r="AI52" s="16"/>
      <c r="AJ52" s="16"/>
    </row>
    <row r="53" spans="1:36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6"/>
      <c r="AF53" s="16"/>
      <c r="AG53" s="16"/>
      <c r="AH53" s="16"/>
      <c r="AI53" s="16"/>
      <c r="AJ53" s="16"/>
    </row>
    <row r="54" spans="1:36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6"/>
      <c r="AF54" s="16"/>
      <c r="AG54" s="16"/>
      <c r="AH54" s="16"/>
      <c r="AI54" s="16"/>
      <c r="AJ54" s="16"/>
    </row>
    <row r="55" spans="1:36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6"/>
      <c r="AF55" s="16"/>
      <c r="AG55" s="16"/>
      <c r="AH55" s="16"/>
      <c r="AI55" s="16"/>
      <c r="AJ55" s="16"/>
    </row>
    <row r="56" spans="1:36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6"/>
      <c r="AF56" s="16"/>
      <c r="AG56" s="16"/>
      <c r="AH56" s="16"/>
      <c r="AI56" s="16"/>
      <c r="AJ56" s="16"/>
    </row>
    <row r="57" spans="1:36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6"/>
      <c r="AF57" s="16"/>
      <c r="AG57" s="16"/>
      <c r="AH57" s="16"/>
      <c r="AI57" s="16"/>
      <c r="AJ57" s="16"/>
    </row>
    <row r="58" spans="1:36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6"/>
      <c r="AF58" s="16"/>
      <c r="AG58" s="16"/>
      <c r="AH58" s="16"/>
      <c r="AI58" s="16"/>
      <c r="AJ58" s="16"/>
    </row>
    <row r="59" spans="1:36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6"/>
      <c r="AF59" s="16"/>
      <c r="AG59" s="16"/>
      <c r="AH59" s="16"/>
      <c r="AI59" s="16"/>
      <c r="AJ59" s="16"/>
    </row>
    <row r="60" spans="1:36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6"/>
      <c r="AF60" s="16"/>
      <c r="AG60" s="16"/>
      <c r="AH60" s="16"/>
      <c r="AI60" s="16"/>
      <c r="AJ60" s="16"/>
    </row>
  </sheetData>
  <sortState xmlns:xlrd2="http://schemas.microsoft.com/office/spreadsheetml/2017/richdata2" ref="C5:W34">
    <sortCondition descending="1" ref="E5:E34"/>
  </sortState>
  <mergeCells count="4">
    <mergeCell ref="F3:H3"/>
    <mergeCell ref="L3:N3"/>
    <mergeCell ref="R3:T3"/>
    <mergeCell ref="X3:Z3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BBF79E-23CD-4EC4-A2B4-30FE82021847}">
  <dimension ref="A1:Y57"/>
  <sheetViews>
    <sheetView workbookViewId="0">
      <selection activeCell="L31" sqref="L31"/>
    </sheetView>
  </sheetViews>
  <sheetFormatPr defaultRowHeight="14.4"/>
  <cols>
    <col min="1" max="1" width="4.44140625" customWidth="1"/>
    <col min="2" max="2" width="29.21875" customWidth="1"/>
    <col min="3" max="3" width="9.109375" customWidth="1"/>
    <col min="4" max="4" width="1.6640625" customWidth="1"/>
    <col min="5" max="5" width="18" customWidth="1"/>
    <col min="7" max="7" width="7" customWidth="1"/>
    <col min="8" max="8" width="2" customWidth="1"/>
    <col min="9" max="9" width="5.109375" customWidth="1"/>
  </cols>
  <sheetData>
    <row r="1" spans="1:25" ht="27.6">
      <c r="A1" s="310" t="s">
        <v>63</v>
      </c>
      <c r="B1" s="310"/>
      <c r="C1" s="310"/>
      <c r="D1" s="310"/>
      <c r="E1" s="310"/>
      <c r="F1" s="310"/>
      <c r="G1" s="310"/>
      <c r="H1" s="310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76"/>
      <c r="W1" s="76"/>
      <c r="X1" s="76"/>
      <c r="Y1" s="76"/>
    </row>
    <row r="2" spans="1:25" ht="18.600000000000001">
      <c r="A2" s="118"/>
      <c r="B2" s="162" t="s">
        <v>0</v>
      </c>
      <c r="C2" s="298" t="s">
        <v>43</v>
      </c>
      <c r="D2" s="298"/>
      <c r="E2" s="120" t="s">
        <v>69</v>
      </c>
      <c r="F2" s="303" t="s">
        <v>44</v>
      </c>
      <c r="G2" s="303"/>
      <c r="H2" s="303"/>
      <c r="I2" s="3"/>
      <c r="J2" s="74"/>
      <c r="K2" s="74"/>
      <c r="L2" s="74"/>
      <c r="M2" s="74"/>
      <c r="N2" s="1"/>
      <c r="O2" s="1"/>
      <c r="P2" s="1"/>
      <c r="Q2" s="1"/>
      <c r="R2" s="1"/>
      <c r="S2" s="1"/>
      <c r="T2" s="1"/>
      <c r="U2" s="1"/>
      <c r="V2" s="76"/>
      <c r="W2" s="76"/>
      <c r="X2" s="76"/>
      <c r="Y2" s="76"/>
    </row>
    <row r="3" spans="1:25" ht="19.2" thickBot="1">
      <c r="A3" s="142">
        <v>1</v>
      </c>
      <c r="B3" s="123" t="s">
        <v>3</v>
      </c>
      <c r="C3" s="299">
        <v>59</v>
      </c>
      <c r="D3" s="299">
        <v>59</v>
      </c>
      <c r="E3" s="125">
        <v>128.30000000000001</v>
      </c>
      <c r="F3" s="300">
        <v>1989</v>
      </c>
      <c r="G3" s="301">
        <v>1989</v>
      </c>
      <c r="H3" s="302">
        <v>1989</v>
      </c>
      <c r="I3" s="5"/>
      <c r="J3" s="74"/>
      <c r="K3" s="73"/>
      <c r="L3" s="73"/>
      <c r="M3" s="73"/>
      <c r="N3" s="1"/>
      <c r="O3" s="1"/>
      <c r="P3" s="1"/>
      <c r="Q3" s="1"/>
      <c r="R3" s="1"/>
      <c r="S3" s="1"/>
      <c r="T3" s="1"/>
      <c r="U3" s="1"/>
      <c r="V3" s="76"/>
      <c r="W3" s="76"/>
      <c r="X3" s="76"/>
      <c r="Y3" s="76"/>
    </row>
    <row r="4" spans="1:25" ht="18.600000000000001">
      <c r="A4" s="142">
        <v>2</v>
      </c>
      <c r="B4" s="123" t="s">
        <v>4</v>
      </c>
      <c r="C4" s="299">
        <v>58</v>
      </c>
      <c r="D4" s="299">
        <v>58</v>
      </c>
      <c r="E4" s="125">
        <v>128.96666666666667</v>
      </c>
      <c r="F4" s="304">
        <v>2009</v>
      </c>
      <c r="G4" s="304">
        <v>2009</v>
      </c>
      <c r="H4" s="304">
        <v>2009</v>
      </c>
      <c r="I4" s="7"/>
      <c r="J4" s="165" t="s">
        <v>74</v>
      </c>
      <c r="K4" s="166"/>
      <c r="L4" s="166"/>
      <c r="M4" s="167"/>
      <c r="N4" s="161"/>
      <c r="O4" s="1"/>
      <c r="P4" s="1"/>
      <c r="Q4" s="1"/>
      <c r="R4" s="1"/>
      <c r="S4" s="1"/>
      <c r="T4" s="1"/>
      <c r="U4" s="1"/>
      <c r="V4" s="76"/>
      <c r="W4" s="76"/>
      <c r="X4" s="76"/>
      <c r="Y4" s="76"/>
    </row>
    <row r="5" spans="1:25" ht="19.2" thickBot="1">
      <c r="A5" s="142">
        <v>3</v>
      </c>
      <c r="B5" s="123" t="s">
        <v>20</v>
      </c>
      <c r="C5" s="299">
        <v>58</v>
      </c>
      <c r="D5" s="299">
        <v>58</v>
      </c>
      <c r="E5" s="125">
        <v>126.51111111111111</v>
      </c>
      <c r="F5" s="305">
        <v>1947</v>
      </c>
      <c r="G5" s="305">
        <v>1947</v>
      </c>
      <c r="H5" s="305">
        <v>1947</v>
      </c>
      <c r="I5" s="7"/>
      <c r="J5" s="168" t="s">
        <v>47</v>
      </c>
      <c r="K5" s="169"/>
      <c r="L5" s="169"/>
      <c r="M5" s="170"/>
      <c r="N5" s="161"/>
      <c r="O5" s="1"/>
      <c r="P5" s="1"/>
      <c r="Q5" s="1"/>
      <c r="R5" s="1"/>
      <c r="S5" s="1"/>
      <c r="T5" s="1"/>
      <c r="U5" s="1"/>
      <c r="V5" s="76"/>
      <c r="W5" s="76"/>
      <c r="X5" s="76"/>
      <c r="Y5" s="76"/>
    </row>
    <row r="6" spans="1:25" ht="18.600000000000001">
      <c r="A6" s="142">
        <v>4</v>
      </c>
      <c r="B6" s="123" t="s">
        <v>19</v>
      </c>
      <c r="C6" s="299">
        <v>55</v>
      </c>
      <c r="D6" s="299">
        <v>55</v>
      </c>
      <c r="E6" s="125">
        <v>124.65555555555555</v>
      </c>
      <c r="F6" s="304">
        <v>1888</v>
      </c>
      <c r="G6" s="304">
        <v>1888</v>
      </c>
      <c r="H6" s="304">
        <v>1888</v>
      </c>
      <c r="I6" s="7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76"/>
      <c r="W6" s="76"/>
      <c r="X6" s="76"/>
      <c r="Y6" s="76"/>
    </row>
    <row r="7" spans="1:25" ht="18.600000000000001">
      <c r="A7" s="142">
        <v>5</v>
      </c>
      <c r="B7" s="123" t="s">
        <v>18</v>
      </c>
      <c r="C7" s="306">
        <v>54</v>
      </c>
      <c r="D7" s="306">
        <v>54</v>
      </c>
      <c r="E7" s="125">
        <v>124.14444444444445</v>
      </c>
      <c r="F7" s="304">
        <v>1919</v>
      </c>
      <c r="G7" s="304">
        <v>1919</v>
      </c>
      <c r="H7" s="304">
        <v>1919</v>
      </c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76"/>
      <c r="W7" s="76"/>
      <c r="X7" s="76"/>
      <c r="Y7" s="76"/>
    </row>
    <row r="8" spans="1:25" ht="18.600000000000001">
      <c r="A8" s="142">
        <v>6</v>
      </c>
      <c r="B8" s="131" t="s">
        <v>45</v>
      </c>
      <c r="C8" s="299">
        <v>53</v>
      </c>
      <c r="D8" s="299">
        <v>53</v>
      </c>
      <c r="E8" s="125">
        <v>134.31666666666666</v>
      </c>
      <c r="F8" s="304">
        <v>2045</v>
      </c>
      <c r="G8" s="304">
        <v>2045</v>
      </c>
      <c r="H8" s="304">
        <v>2045</v>
      </c>
      <c r="I8" s="7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76"/>
      <c r="W8" s="76"/>
      <c r="X8" s="76"/>
      <c r="Y8" s="76"/>
    </row>
    <row r="9" spans="1:25" ht="18.600000000000001">
      <c r="A9" s="142">
        <v>7</v>
      </c>
      <c r="B9" s="123" t="s">
        <v>11</v>
      </c>
      <c r="C9" s="299">
        <v>53</v>
      </c>
      <c r="D9" s="299">
        <v>53</v>
      </c>
      <c r="E9" s="125">
        <v>129.85333333333332</v>
      </c>
      <c r="F9" s="305">
        <v>1986</v>
      </c>
      <c r="G9" s="305">
        <v>1986</v>
      </c>
      <c r="H9" s="305">
        <v>1986</v>
      </c>
      <c r="I9" s="7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76"/>
      <c r="W9" s="76"/>
      <c r="X9" s="76"/>
      <c r="Y9" s="76"/>
    </row>
    <row r="10" spans="1:25" ht="18.600000000000001">
      <c r="A10" s="142">
        <v>8</v>
      </c>
      <c r="B10" s="123" t="s">
        <v>46</v>
      </c>
      <c r="C10" s="307">
        <v>48</v>
      </c>
      <c r="D10" s="308">
        <v>48</v>
      </c>
      <c r="E10" s="125">
        <v>134.6</v>
      </c>
      <c r="F10" s="300">
        <v>2091</v>
      </c>
      <c r="G10" s="301">
        <v>2091</v>
      </c>
      <c r="H10" s="302">
        <v>2091</v>
      </c>
      <c r="I10" s="7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76"/>
      <c r="W10" s="76"/>
      <c r="X10" s="76"/>
      <c r="Y10" s="76"/>
    </row>
    <row r="11" spans="1:25" ht="18.600000000000001">
      <c r="A11" s="142">
        <v>9</v>
      </c>
      <c r="B11" s="123" t="s">
        <v>72</v>
      </c>
      <c r="C11" s="299">
        <v>45</v>
      </c>
      <c r="D11" s="299">
        <v>45</v>
      </c>
      <c r="E11" s="125">
        <v>138.13333333333333</v>
      </c>
      <c r="F11" s="304">
        <v>2120</v>
      </c>
      <c r="G11" s="304">
        <v>2120</v>
      </c>
      <c r="H11" s="304">
        <v>2120</v>
      </c>
      <c r="I11" s="7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76"/>
      <c r="W11" s="76"/>
      <c r="X11" s="76"/>
      <c r="Y11" s="76"/>
    </row>
    <row r="12" spans="1:25" ht="18.600000000000001">
      <c r="A12" s="164"/>
      <c r="B12" s="162" t="s">
        <v>6</v>
      </c>
      <c r="C12" s="298" t="s">
        <v>43</v>
      </c>
      <c r="D12" s="298"/>
      <c r="E12" s="120" t="s">
        <v>69</v>
      </c>
      <c r="F12" s="303" t="s">
        <v>44</v>
      </c>
      <c r="G12" s="303"/>
      <c r="H12" s="303"/>
      <c r="I12" s="87"/>
      <c r="J12" s="88"/>
      <c r="K12" s="88"/>
      <c r="L12" s="88"/>
      <c r="M12" s="88"/>
      <c r="N12" s="88"/>
      <c r="O12" s="88"/>
      <c r="P12" s="88"/>
      <c r="Q12" s="87"/>
      <c r="R12" s="88"/>
      <c r="S12" s="88"/>
      <c r="T12" s="88"/>
      <c r="U12" s="88"/>
      <c r="V12" s="89"/>
      <c r="W12" s="89"/>
      <c r="X12" s="76"/>
      <c r="Y12" s="76"/>
    </row>
    <row r="13" spans="1:25" ht="18.600000000000001">
      <c r="A13" s="142">
        <v>1</v>
      </c>
      <c r="B13" s="123" t="s">
        <v>50</v>
      </c>
      <c r="C13" s="306">
        <v>60</v>
      </c>
      <c r="D13" s="306">
        <v>60</v>
      </c>
      <c r="E13" s="260">
        <v>124.33333333333333</v>
      </c>
      <c r="F13" s="309">
        <v>1891</v>
      </c>
      <c r="G13" s="309">
        <v>1891</v>
      </c>
      <c r="H13" s="309">
        <v>1891</v>
      </c>
      <c r="I13" s="1"/>
      <c r="J13" s="1"/>
      <c r="K13" s="1"/>
      <c r="L13" s="73"/>
      <c r="M13" s="1"/>
      <c r="N13" s="1"/>
      <c r="O13" s="1"/>
      <c r="P13" s="1"/>
      <c r="Q13" s="1"/>
      <c r="R13" s="1"/>
      <c r="S13" s="1"/>
      <c r="T13" s="1"/>
      <c r="U13" s="1"/>
      <c r="V13" s="76"/>
      <c r="W13" s="90"/>
      <c r="X13" s="76"/>
      <c r="Y13" s="76"/>
    </row>
    <row r="14" spans="1:25" ht="18.600000000000001">
      <c r="A14" s="142">
        <v>2</v>
      </c>
      <c r="B14" s="123" t="s">
        <v>23</v>
      </c>
      <c r="C14" s="299">
        <v>60</v>
      </c>
      <c r="D14" s="299">
        <v>60</v>
      </c>
      <c r="E14" s="260">
        <v>121.61333333333333</v>
      </c>
      <c r="F14" s="309">
        <v>1892</v>
      </c>
      <c r="G14" s="309">
        <v>1892</v>
      </c>
      <c r="H14" s="309">
        <v>1892</v>
      </c>
      <c r="I14" s="73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76"/>
      <c r="W14" s="76"/>
      <c r="X14" s="76"/>
      <c r="Y14" s="76"/>
    </row>
    <row r="15" spans="1:25" ht="18.600000000000001">
      <c r="A15" s="142">
        <v>3</v>
      </c>
      <c r="B15" s="123" t="s">
        <v>49</v>
      </c>
      <c r="C15" s="299">
        <v>60</v>
      </c>
      <c r="D15" s="299">
        <v>60</v>
      </c>
      <c r="E15" s="260">
        <v>121.45333333333333</v>
      </c>
      <c r="F15" s="309">
        <v>1857</v>
      </c>
      <c r="G15" s="309">
        <v>1857</v>
      </c>
      <c r="H15" s="309">
        <v>1857</v>
      </c>
      <c r="I15" s="1"/>
      <c r="J15" s="91"/>
      <c r="K15" s="91"/>
      <c r="L15" s="91"/>
      <c r="M15" s="91"/>
      <c r="N15" s="91"/>
      <c r="O15" s="91"/>
      <c r="P15" s="1"/>
      <c r="Q15" s="1"/>
      <c r="R15" s="1"/>
      <c r="S15" s="1"/>
      <c r="T15" s="1"/>
      <c r="U15" s="1"/>
      <c r="V15" s="76"/>
      <c r="W15" s="76"/>
      <c r="X15" s="76"/>
      <c r="Y15" s="76"/>
    </row>
    <row r="16" spans="1:25" ht="18.600000000000001">
      <c r="A16" s="142">
        <v>4</v>
      </c>
      <c r="B16" s="123" t="s">
        <v>41</v>
      </c>
      <c r="C16" s="299">
        <v>60</v>
      </c>
      <c r="D16" s="299">
        <v>60</v>
      </c>
      <c r="E16" s="260">
        <v>118.98888888888889</v>
      </c>
      <c r="F16" s="309">
        <v>1842</v>
      </c>
      <c r="G16" s="309">
        <v>1842</v>
      </c>
      <c r="H16" s="309">
        <v>1842</v>
      </c>
      <c r="I16" s="1"/>
      <c r="J16" s="91"/>
      <c r="K16" s="91"/>
      <c r="L16" s="91"/>
      <c r="M16" s="91"/>
      <c r="N16" s="91"/>
      <c r="O16" s="91"/>
      <c r="P16" s="1"/>
      <c r="Q16" s="1"/>
      <c r="R16" s="1"/>
      <c r="S16" s="1"/>
      <c r="T16" s="1"/>
      <c r="U16" s="1"/>
      <c r="V16" s="76"/>
      <c r="W16" s="76"/>
      <c r="X16" s="76"/>
      <c r="Y16" s="76"/>
    </row>
    <row r="17" spans="1:25" ht="18.600000000000001">
      <c r="A17" s="142">
        <v>5</v>
      </c>
      <c r="B17" s="123" t="s">
        <v>24</v>
      </c>
      <c r="C17" s="306">
        <v>60</v>
      </c>
      <c r="D17" s="306">
        <v>60</v>
      </c>
      <c r="E17" s="260">
        <v>117.54444444444445</v>
      </c>
      <c r="F17" s="309">
        <v>1816</v>
      </c>
      <c r="G17" s="309">
        <v>1816</v>
      </c>
      <c r="H17" s="309">
        <v>1816</v>
      </c>
      <c r="I17" s="1"/>
      <c r="J17" s="91"/>
      <c r="K17" s="91"/>
      <c r="L17" s="91"/>
      <c r="M17" s="91"/>
      <c r="N17" s="91"/>
      <c r="O17" s="91"/>
      <c r="P17" s="1"/>
      <c r="Q17" s="1"/>
      <c r="R17" s="1"/>
      <c r="S17" s="1"/>
      <c r="T17" s="1"/>
      <c r="U17" s="1"/>
      <c r="V17" s="76"/>
      <c r="W17" s="76"/>
      <c r="X17" s="76"/>
      <c r="Y17" s="76"/>
    </row>
    <row r="18" spans="1:25" ht="18.600000000000001">
      <c r="A18" s="142">
        <v>6</v>
      </c>
      <c r="B18" s="123" t="s">
        <v>59</v>
      </c>
      <c r="C18" s="306">
        <v>59</v>
      </c>
      <c r="D18" s="306">
        <v>59</v>
      </c>
      <c r="E18" s="260">
        <v>126.44</v>
      </c>
      <c r="F18" s="309">
        <v>1957</v>
      </c>
      <c r="G18" s="309">
        <v>1957</v>
      </c>
      <c r="H18" s="309">
        <v>1957</v>
      </c>
      <c r="I18" s="1"/>
      <c r="J18" s="91"/>
      <c r="K18" s="91"/>
      <c r="L18" s="91"/>
      <c r="M18" s="91"/>
      <c r="N18" s="91"/>
      <c r="O18" s="91"/>
      <c r="P18" s="1"/>
      <c r="Q18" s="1"/>
      <c r="R18" s="1"/>
      <c r="S18" s="1"/>
      <c r="T18" s="1"/>
      <c r="U18" s="1"/>
      <c r="V18" s="76"/>
      <c r="W18" s="76"/>
      <c r="X18" s="76"/>
      <c r="Y18" s="76"/>
    </row>
    <row r="19" spans="1:25" ht="18.600000000000001">
      <c r="A19" s="142">
        <v>7</v>
      </c>
      <c r="B19" s="123" t="s">
        <v>21</v>
      </c>
      <c r="C19" s="306">
        <v>59</v>
      </c>
      <c r="D19" s="306">
        <v>59</v>
      </c>
      <c r="E19" s="260">
        <v>124.48888888888889</v>
      </c>
      <c r="F19" s="309">
        <v>1941</v>
      </c>
      <c r="G19" s="309">
        <v>1941</v>
      </c>
      <c r="H19" s="309">
        <v>1941</v>
      </c>
      <c r="I19" s="1"/>
      <c r="J19" s="91"/>
      <c r="K19" s="91"/>
      <c r="L19" s="91"/>
      <c r="M19" s="91"/>
      <c r="N19" s="91"/>
      <c r="O19" s="91"/>
      <c r="P19" s="1"/>
      <c r="Q19" s="1"/>
      <c r="R19" s="1"/>
      <c r="S19" s="1"/>
      <c r="T19" s="1"/>
      <c r="U19" s="1"/>
      <c r="V19" s="76"/>
      <c r="W19" s="76"/>
      <c r="X19" s="76"/>
      <c r="Y19" s="76"/>
    </row>
    <row r="20" spans="1:25" ht="18.600000000000001">
      <c r="A20" s="142">
        <v>8</v>
      </c>
      <c r="B20" s="123" t="s">
        <v>26</v>
      </c>
      <c r="C20" s="306">
        <v>58</v>
      </c>
      <c r="D20" s="306">
        <v>58</v>
      </c>
      <c r="E20" s="260">
        <v>119.4</v>
      </c>
      <c r="F20" s="309">
        <v>1848</v>
      </c>
      <c r="G20" s="309">
        <v>1848</v>
      </c>
      <c r="H20" s="309">
        <v>1848</v>
      </c>
      <c r="I20" s="1"/>
      <c r="J20" s="91"/>
      <c r="K20" s="91"/>
      <c r="L20" s="91"/>
      <c r="M20" s="91"/>
      <c r="N20" s="91"/>
      <c r="O20" s="91"/>
      <c r="P20" s="1"/>
      <c r="Q20" s="1"/>
      <c r="R20" s="1"/>
      <c r="S20" s="1"/>
      <c r="T20" s="1"/>
      <c r="U20" s="1"/>
      <c r="V20" s="76"/>
      <c r="W20" s="76"/>
      <c r="X20" s="76"/>
      <c r="Y20" s="76"/>
    </row>
    <row r="21" spans="1:25" ht="18.600000000000001">
      <c r="A21" s="142">
        <v>9</v>
      </c>
      <c r="B21" s="123" t="s">
        <v>22</v>
      </c>
      <c r="C21" s="299">
        <v>58</v>
      </c>
      <c r="D21" s="299">
        <v>58</v>
      </c>
      <c r="E21" s="260">
        <v>117.4</v>
      </c>
      <c r="F21" s="309">
        <v>1785</v>
      </c>
      <c r="G21" s="309">
        <v>1785</v>
      </c>
      <c r="H21" s="309">
        <v>1785</v>
      </c>
      <c r="I21" s="1"/>
      <c r="J21" s="91"/>
      <c r="K21" s="91"/>
      <c r="L21" s="91"/>
      <c r="M21" s="91"/>
      <c r="N21" s="91"/>
      <c r="O21" s="91"/>
      <c r="P21" s="1"/>
      <c r="Q21" s="1"/>
      <c r="R21" s="1"/>
      <c r="S21" s="1"/>
      <c r="T21" s="1"/>
      <c r="U21" s="1"/>
      <c r="V21" s="76"/>
      <c r="W21" s="76"/>
      <c r="X21" s="76"/>
      <c r="Y21" s="76"/>
    </row>
    <row r="22" spans="1:25" ht="18.600000000000001">
      <c r="A22" s="144"/>
      <c r="B22" s="162" t="s">
        <v>27</v>
      </c>
      <c r="C22" s="298" t="s">
        <v>43</v>
      </c>
      <c r="D22" s="298"/>
      <c r="E22" s="120" t="s">
        <v>69</v>
      </c>
      <c r="F22" s="303" t="s">
        <v>44</v>
      </c>
      <c r="G22" s="303"/>
      <c r="H22" s="30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76"/>
      <c r="W22" s="76"/>
      <c r="X22" s="76"/>
      <c r="Y22" s="76"/>
    </row>
    <row r="23" spans="1:25" ht="18.600000000000001">
      <c r="A23" s="142">
        <v>1</v>
      </c>
      <c r="B23" s="266" t="s">
        <v>52</v>
      </c>
      <c r="C23" s="307">
        <v>60</v>
      </c>
      <c r="D23" s="308">
        <v>60</v>
      </c>
      <c r="E23" s="260">
        <v>119.54444444444445</v>
      </c>
      <c r="F23" s="309">
        <v>1825</v>
      </c>
      <c r="G23" s="309">
        <v>1825</v>
      </c>
      <c r="H23" s="309">
        <v>1825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76"/>
      <c r="W23" s="76"/>
      <c r="X23" s="76"/>
      <c r="Y23" s="76"/>
    </row>
    <row r="24" spans="1:25" ht="18.600000000000001">
      <c r="A24" s="142">
        <v>2</v>
      </c>
      <c r="B24" s="266" t="s">
        <v>28</v>
      </c>
      <c r="C24" s="307">
        <v>60</v>
      </c>
      <c r="D24" s="308">
        <v>60</v>
      </c>
      <c r="E24" s="260">
        <v>114.94666666666667</v>
      </c>
      <c r="F24" s="309">
        <v>1753</v>
      </c>
      <c r="G24" s="309">
        <v>1753</v>
      </c>
      <c r="H24" s="309">
        <v>1753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76"/>
      <c r="W24" s="76"/>
      <c r="X24" s="76"/>
      <c r="Y24" s="76"/>
    </row>
    <row r="25" spans="1:25" ht="18.600000000000001">
      <c r="A25" s="142">
        <v>3</v>
      </c>
      <c r="B25" s="266" t="s">
        <v>30</v>
      </c>
      <c r="C25" s="307">
        <v>60</v>
      </c>
      <c r="D25" s="308">
        <v>60</v>
      </c>
      <c r="E25" s="260">
        <v>114.01666666666667</v>
      </c>
      <c r="F25" s="309">
        <v>1767</v>
      </c>
      <c r="G25" s="309">
        <v>1767</v>
      </c>
      <c r="H25" s="309">
        <v>1767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76"/>
      <c r="W25" s="76"/>
      <c r="X25" s="76"/>
      <c r="Y25" s="76"/>
    </row>
    <row r="26" spans="1:25" ht="18.600000000000001">
      <c r="A26" s="142">
        <v>4</v>
      </c>
      <c r="B26" s="266" t="s">
        <v>29</v>
      </c>
      <c r="C26" s="307">
        <v>60</v>
      </c>
      <c r="D26" s="308">
        <v>60</v>
      </c>
      <c r="E26" s="260">
        <v>111.24444444444444</v>
      </c>
      <c r="F26" s="309">
        <v>1725</v>
      </c>
      <c r="G26" s="309">
        <v>1725</v>
      </c>
      <c r="H26" s="309">
        <v>1725</v>
      </c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76"/>
      <c r="W26" s="76"/>
      <c r="X26" s="76"/>
      <c r="Y26" s="76"/>
    </row>
    <row r="27" spans="1:25" ht="18.600000000000001">
      <c r="A27" s="142">
        <v>5</v>
      </c>
      <c r="B27" s="266" t="s">
        <v>35</v>
      </c>
      <c r="C27" s="307">
        <v>60</v>
      </c>
      <c r="D27" s="308">
        <v>60</v>
      </c>
      <c r="E27" s="260">
        <v>105.01111111111111</v>
      </c>
      <c r="F27" s="311">
        <v>1681</v>
      </c>
      <c r="G27" s="311">
        <v>1681</v>
      </c>
      <c r="H27" s="311">
        <v>1681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76"/>
      <c r="W27" s="76"/>
      <c r="X27" s="76"/>
      <c r="Y27" s="76"/>
    </row>
    <row r="28" spans="1:25" ht="18.600000000000001">
      <c r="A28" s="142">
        <v>6</v>
      </c>
      <c r="B28" s="266" t="s">
        <v>31</v>
      </c>
      <c r="C28" s="307">
        <v>59</v>
      </c>
      <c r="D28" s="308">
        <v>59</v>
      </c>
      <c r="E28" s="260">
        <v>114.4</v>
      </c>
      <c r="F28" s="311">
        <v>1765</v>
      </c>
      <c r="G28" s="311">
        <v>1765</v>
      </c>
      <c r="H28" s="311">
        <v>1765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76"/>
      <c r="W28" s="76"/>
      <c r="X28" s="76"/>
      <c r="Y28" s="76"/>
    </row>
    <row r="29" spans="1:25" ht="18.600000000000001">
      <c r="A29" s="142">
        <v>7</v>
      </c>
      <c r="B29" s="266" t="s">
        <v>34</v>
      </c>
      <c r="C29" s="307">
        <v>59</v>
      </c>
      <c r="D29" s="308">
        <v>59</v>
      </c>
      <c r="E29" s="260">
        <v>108.68333333333334</v>
      </c>
      <c r="F29" s="311">
        <v>1673</v>
      </c>
      <c r="G29" s="311">
        <v>1673</v>
      </c>
      <c r="H29" s="311">
        <v>1673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76"/>
      <c r="W29" s="76"/>
      <c r="X29" s="76"/>
      <c r="Y29" s="76"/>
    </row>
    <row r="30" spans="1:25" ht="18.600000000000001">
      <c r="A30" s="142">
        <v>8</v>
      </c>
      <c r="B30" s="266" t="s">
        <v>64</v>
      </c>
      <c r="C30" s="315">
        <v>43</v>
      </c>
      <c r="D30" s="316">
        <v>43</v>
      </c>
      <c r="E30" s="259">
        <v>107.04444444444445</v>
      </c>
      <c r="F30" s="311">
        <v>1643</v>
      </c>
      <c r="G30" s="311">
        <v>1643</v>
      </c>
      <c r="H30" s="311">
        <v>1643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76"/>
      <c r="W30" s="76"/>
      <c r="X30" s="76"/>
      <c r="Y30" s="76"/>
    </row>
    <row r="31" spans="1:25" ht="18.600000000000001">
      <c r="A31" s="142">
        <v>9</v>
      </c>
      <c r="B31" s="266" t="s">
        <v>65</v>
      </c>
      <c r="C31" s="307">
        <v>38</v>
      </c>
      <c r="D31" s="308">
        <v>38</v>
      </c>
      <c r="E31" s="260">
        <v>102.13333333333334</v>
      </c>
      <c r="F31" s="309">
        <v>1571</v>
      </c>
      <c r="G31" s="309">
        <v>1571</v>
      </c>
      <c r="H31" s="309">
        <v>1571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76"/>
      <c r="W31" s="76"/>
      <c r="X31" s="76"/>
      <c r="Y31" s="76"/>
    </row>
    <row r="32" spans="1:25" ht="18.600000000000001">
      <c r="A32" s="142">
        <v>10</v>
      </c>
      <c r="B32" s="266" t="s">
        <v>33</v>
      </c>
      <c r="C32" s="307">
        <v>36</v>
      </c>
      <c r="D32" s="308">
        <v>36</v>
      </c>
      <c r="E32" s="260">
        <v>110.3</v>
      </c>
      <c r="F32" s="312">
        <v>1714</v>
      </c>
      <c r="G32" s="313">
        <v>1714</v>
      </c>
      <c r="H32" s="314">
        <v>1714</v>
      </c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76"/>
      <c r="W32" s="76"/>
      <c r="X32" s="76"/>
      <c r="Y32" s="76"/>
    </row>
    <row r="33" spans="1:25" ht="18.600000000000001">
      <c r="A33" s="142">
        <v>11</v>
      </c>
      <c r="B33" s="266" t="s">
        <v>25</v>
      </c>
      <c r="C33" s="307">
        <v>19</v>
      </c>
      <c r="D33" s="308">
        <v>19</v>
      </c>
      <c r="E33" s="260">
        <v>111.33333333333333</v>
      </c>
      <c r="F33" s="312">
        <v>1670</v>
      </c>
      <c r="G33" s="313">
        <v>1670</v>
      </c>
      <c r="H33" s="314">
        <v>1670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76"/>
      <c r="W33" s="76"/>
      <c r="X33" s="76"/>
      <c r="Y33" s="76"/>
    </row>
    <row r="34" spans="1:25" ht="18.600000000000001">
      <c r="A34" s="142">
        <v>12</v>
      </c>
      <c r="B34" s="266" t="s">
        <v>32</v>
      </c>
      <c r="C34" s="307">
        <v>0</v>
      </c>
      <c r="D34" s="308">
        <v>0</v>
      </c>
      <c r="E34" s="260">
        <v>0</v>
      </c>
      <c r="F34" s="311">
        <v>1456</v>
      </c>
      <c r="G34" s="311">
        <v>1456</v>
      </c>
      <c r="H34" s="311">
        <v>1456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76"/>
      <c r="W34" s="76"/>
      <c r="X34" s="76"/>
      <c r="Y34" s="76"/>
    </row>
    <row r="35" spans="1:25" ht="18.600000000000001">
      <c r="A35" s="13"/>
      <c r="B35" s="76"/>
      <c r="C35" s="76"/>
      <c r="D35" s="76"/>
      <c r="E35" s="76"/>
      <c r="F35" s="76"/>
      <c r="G35" s="76"/>
      <c r="H35" s="76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76"/>
      <c r="W35" s="76"/>
      <c r="X35" s="76"/>
      <c r="Y35" s="76"/>
    </row>
    <row r="36" spans="1:25" ht="18.600000000000001">
      <c r="A36" s="9"/>
      <c r="B36" s="11"/>
      <c r="C36" s="12"/>
      <c r="D36" s="12"/>
      <c r="E36" s="12"/>
      <c r="F36" s="13"/>
      <c r="G36" s="6"/>
      <c r="H36" s="6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76"/>
      <c r="W36" s="76"/>
      <c r="X36" s="76"/>
      <c r="Y36" s="76"/>
    </row>
    <row r="37" spans="1: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76"/>
      <c r="W37" s="76"/>
      <c r="X37" s="76"/>
      <c r="Y37" s="76"/>
    </row>
    <row r="38" spans="1: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76"/>
      <c r="W38" s="76"/>
      <c r="X38" s="76"/>
      <c r="Y38" s="76"/>
    </row>
    <row r="39" spans="1: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76"/>
      <c r="W39" s="76"/>
      <c r="X39" s="76"/>
      <c r="Y39" s="76"/>
    </row>
    <row r="40" spans="1: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76"/>
      <c r="W40" s="76"/>
      <c r="X40" s="76"/>
      <c r="Y40" s="76"/>
    </row>
    <row r="41" spans="1: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76"/>
      <c r="W41" s="76"/>
      <c r="X41" s="76"/>
      <c r="Y41" s="76"/>
    </row>
    <row r="42" spans="1: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76"/>
      <c r="W42" s="76"/>
      <c r="X42" s="76"/>
      <c r="Y42" s="76"/>
    </row>
    <row r="43" spans="1: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76"/>
      <c r="W43" s="76"/>
      <c r="X43" s="76"/>
      <c r="Y43" s="76"/>
    </row>
    <row r="44" spans="1: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76"/>
      <c r="W44" s="76"/>
      <c r="X44" s="76"/>
      <c r="Y44" s="76"/>
    </row>
    <row r="45" spans="1: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76"/>
      <c r="W45" s="76"/>
      <c r="X45" s="76"/>
      <c r="Y45" s="76"/>
    </row>
    <row r="46" spans="1: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76"/>
      <c r="W46" s="76"/>
      <c r="X46" s="76"/>
      <c r="Y46" s="76"/>
    </row>
    <row r="47" spans="1: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76"/>
      <c r="W47" s="76"/>
      <c r="X47" s="76"/>
      <c r="Y47" s="76"/>
    </row>
    <row r="48" spans="1: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76"/>
      <c r="W48" s="76"/>
      <c r="X48" s="76"/>
      <c r="Y48" s="76"/>
    </row>
    <row r="49" spans="1: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76"/>
      <c r="W49" s="76"/>
      <c r="X49" s="76"/>
      <c r="Y49" s="76"/>
    </row>
    <row r="50" spans="1: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76"/>
      <c r="W50" s="76"/>
      <c r="X50" s="76"/>
      <c r="Y50" s="76"/>
    </row>
    <row r="51" spans="1: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76"/>
      <c r="W51" s="76"/>
      <c r="X51" s="76"/>
      <c r="Y51" s="76"/>
    </row>
    <row r="52" spans="1: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76"/>
      <c r="W52" s="76"/>
      <c r="X52" s="76"/>
      <c r="Y52" s="76"/>
    </row>
    <row r="53" spans="1: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76"/>
      <c r="W53" s="76"/>
      <c r="X53" s="76"/>
      <c r="Y53" s="76"/>
    </row>
    <row r="54" spans="1: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76"/>
      <c r="W54" s="76"/>
      <c r="X54" s="76"/>
      <c r="Y54" s="76"/>
    </row>
    <row r="55" spans="1: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76"/>
      <c r="W55" s="76"/>
      <c r="X55" s="76"/>
      <c r="Y55" s="76"/>
    </row>
    <row r="56" spans="1: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76"/>
      <c r="W56" s="76"/>
      <c r="X56" s="76"/>
      <c r="Y56" s="76"/>
    </row>
    <row r="57" spans="1: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76"/>
      <c r="W57" s="76"/>
      <c r="X57" s="76"/>
      <c r="Y57" s="76"/>
    </row>
  </sheetData>
  <mergeCells count="67">
    <mergeCell ref="C25:D25"/>
    <mergeCell ref="C26:D26"/>
    <mergeCell ref="C32:D32"/>
    <mergeCell ref="C33:D33"/>
    <mergeCell ref="C34:D34"/>
    <mergeCell ref="F34:H34"/>
    <mergeCell ref="F32:H32"/>
    <mergeCell ref="F31:H31"/>
    <mergeCell ref="F29:H29"/>
    <mergeCell ref="F30:H30"/>
    <mergeCell ref="C31:D31"/>
    <mergeCell ref="F33:H33"/>
    <mergeCell ref="C29:D29"/>
    <mergeCell ref="C30:D30"/>
    <mergeCell ref="A1:H1"/>
    <mergeCell ref="F12:H12"/>
    <mergeCell ref="F13:H13"/>
    <mergeCell ref="C27:D27"/>
    <mergeCell ref="C28:D28"/>
    <mergeCell ref="C21:D21"/>
    <mergeCell ref="F21:H21"/>
    <mergeCell ref="F27:H27"/>
    <mergeCell ref="F28:H28"/>
    <mergeCell ref="F25:H25"/>
    <mergeCell ref="F26:H26"/>
    <mergeCell ref="C17:D17"/>
    <mergeCell ref="C18:D18"/>
    <mergeCell ref="F17:H17"/>
    <mergeCell ref="F18:H18"/>
    <mergeCell ref="C19:D19"/>
    <mergeCell ref="C20:D20"/>
    <mergeCell ref="F19:H19"/>
    <mergeCell ref="F20:H20"/>
    <mergeCell ref="C23:D23"/>
    <mergeCell ref="C24:D24"/>
    <mergeCell ref="F23:H23"/>
    <mergeCell ref="F24:H24"/>
    <mergeCell ref="C22:D22"/>
    <mergeCell ref="F22:H22"/>
    <mergeCell ref="C16:D16"/>
    <mergeCell ref="F15:H15"/>
    <mergeCell ref="F16:H16"/>
    <mergeCell ref="C13:D13"/>
    <mergeCell ref="C14:D14"/>
    <mergeCell ref="F14:H14"/>
    <mergeCell ref="C7:D7"/>
    <mergeCell ref="C12:D12"/>
    <mergeCell ref="C11:D11"/>
    <mergeCell ref="F11:H11"/>
    <mergeCell ref="C15:D15"/>
    <mergeCell ref="C10:D10"/>
    <mergeCell ref="F10:H10"/>
    <mergeCell ref="F7:H7"/>
    <mergeCell ref="C8:D8"/>
    <mergeCell ref="C9:D9"/>
    <mergeCell ref="F8:H8"/>
    <mergeCell ref="F9:H9"/>
    <mergeCell ref="C2:D2"/>
    <mergeCell ref="C3:D3"/>
    <mergeCell ref="F3:H3"/>
    <mergeCell ref="F2:H2"/>
    <mergeCell ref="F6:H6"/>
    <mergeCell ref="C6:D6"/>
    <mergeCell ref="C4:D4"/>
    <mergeCell ref="C5:D5"/>
    <mergeCell ref="F4:H4"/>
    <mergeCell ref="F5:H5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FE01B2-54F7-4F15-B206-66AB67B3DD45}">
  <dimension ref="A1:AG71"/>
  <sheetViews>
    <sheetView workbookViewId="0">
      <selection activeCell="T9" sqref="T9"/>
    </sheetView>
  </sheetViews>
  <sheetFormatPr defaultRowHeight="14.4"/>
  <cols>
    <col min="1" max="1" width="4.44140625" customWidth="1"/>
    <col min="2" max="2" width="26.109375" customWidth="1"/>
  </cols>
  <sheetData>
    <row r="1" spans="1:33" ht="18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95" t="s">
        <v>74</v>
      </c>
      <c r="P1" s="95"/>
      <c r="Q1" s="95"/>
      <c r="R1" s="9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18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95" t="s">
        <v>47</v>
      </c>
      <c r="P2" s="95"/>
      <c r="Q2" s="95"/>
      <c r="R2" s="9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</row>
    <row r="3" spans="1:33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</row>
    <row r="4" spans="1:33" ht="15" thickBo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</row>
    <row r="5" spans="1:33" ht="17.399999999999999">
      <c r="A5" s="76"/>
      <c r="B5" s="171"/>
      <c r="C5" s="172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4"/>
      <c r="S5" s="76"/>
      <c r="T5" s="76"/>
      <c r="U5" s="76"/>
      <c r="V5" s="187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</row>
    <row r="6" spans="1:33" ht="17.399999999999999">
      <c r="A6" s="76"/>
      <c r="B6" s="175" t="s">
        <v>55</v>
      </c>
      <c r="C6" s="176" t="s">
        <v>56</v>
      </c>
      <c r="D6" s="254">
        <v>45182</v>
      </c>
      <c r="E6" s="254">
        <v>45196</v>
      </c>
      <c r="F6" s="254">
        <v>45210</v>
      </c>
      <c r="G6" s="254">
        <v>45224</v>
      </c>
      <c r="H6" s="254">
        <v>45238</v>
      </c>
      <c r="I6" s="254">
        <v>45259</v>
      </c>
      <c r="J6" s="254"/>
      <c r="K6" s="254"/>
      <c r="L6" s="255"/>
      <c r="M6" s="254"/>
      <c r="N6" s="254"/>
      <c r="O6" s="254"/>
      <c r="P6" s="254"/>
      <c r="Q6" s="254"/>
      <c r="R6" s="25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</row>
    <row r="7" spans="1:33" ht="17.399999999999999">
      <c r="A7" s="94">
        <v>1</v>
      </c>
      <c r="B7" s="177" t="s">
        <v>3</v>
      </c>
      <c r="C7" s="176">
        <v>59</v>
      </c>
      <c r="D7" s="178">
        <v>18</v>
      </c>
      <c r="E7" s="178">
        <v>19</v>
      </c>
      <c r="F7" s="178">
        <v>19</v>
      </c>
      <c r="G7" s="178">
        <v>20</v>
      </c>
      <c r="H7" s="178">
        <v>20</v>
      </c>
      <c r="I7" s="178">
        <v>19</v>
      </c>
      <c r="J7" s="178">
        <v>0</v>
      </c>
      <c r="K7" s="178">
        <v>0</v>
      </c>
      <c r="L7" s="178">
        <v>0</v>
      </c>
      <c r="M7" s="178">
        <v>0</v>
      </c>
      <c r="N7" s="178">
        <v>0</v>
      </c>
      <c r="O7" s="178">
        <v>0</v>
      </c>
      <c r="P7" s="178">
        <v>0</v>
      </c>
      <c r="Q7" s="178">
        <v>0</v>
      </c>
      <c r="R7" s="179">
        <v>0</v>
      </c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</row>
    <row r="8" spans="1:33" ht="17.399999999999999">
      <c r="A8" s="94">
        <v>2</v>
      </c>
      <c r="B8" s="177" t="s">
        <v>4</v>
      </c>
      <c r="C8" s="176">
        <v>58</v>
      </c>
      <c r="D8" s="178">
        <v>19</v>
      </c>
      <c r="E8" s="178">
        <v>19</v>
      </c>
      <c r="F8" s="178">
        <v>19</v>
      </c>
      <c r="G8" s="178">
        <v>19</v>
      </c>
      <c r="H8" s="178">
        <v>20</v>
      </c>
      <c r="I8" s="178">
        <v>17</v>
      </c>
      <c r="J8" s="178">
        <v>0</v>
      </c>
      <c r="K8" s="178">
        <v>0</v>
      </c>
      <c r="L8" s="178">
        <v>0</v>
      </c>
      <c r="M8" s="178">
        <v>0</v>
      </c>
      <c r="N8" s="178">
        <v>0</v>
      </c>
      <c r="O8" s="178">
        <v>0</v>
      </c>
      <c r="P8" s="178">
        <v>0</v>
      </c>
      <c r="Q8" s="178">
        <v>0</v>
      </c>
      <c r="R8" s="179">
        <v>0</v>
      </c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</row>
    <row r="9" spans="1:33" ht="17.399999999999999">
      <c r="A9" s="94">
        <v>3</v>
      </c>
      <c r="B9" s="177" t="s">
        <v>20</v>
      </c>
      <c r="C9" s="176">
        <v>58</v>
      </c>
      <c r="D9" s="178">
        <v>19</v>
      </c>
      <c r="E9" s="178">
        <v>17</v>
      </c>
      <c r="F9" s="178">
        <v>18</v>
      </c>
      <c r="G9" s="178">
        <v>19</v>
      </c>
      <c r="H9" s="178">
        <v>18</v>
      </c>
      <c r="I9" s="178">
        <v>20</v>
      </c>
      <c r="J9" s="178">
        <v>0</v>
      </c>
      <c r="K9" s="178">
        <v>0</v>
      </c>
      <c r="L9" s="178">
        <v>0</v>
      </c>
      <c r="M9" s="178">
        <v>0</v>
      </c>
      <c r="N9" s="178">
        <v>0</v>
      </c>
      <c r="O9" s="178">
        <v>0</v>
      </c>
      <c r="P9" s="178">
        <v>0</v>
      </c>
      <c r="Q9" s="178">
        <v>0</v>
      </c>
      <c r="R9" s="179">
        <v>0</v>
      </c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3" ht="17.399999999999999">
      <c r="A10" s="94">
        <v>4</v>
      </c>
      <c r="B10" s="177" t="s">
        <v>19</v>
      </c>
      <c r="C10" s="176">
        <v>55</v>
      </c>
      <c r="D10" s="178">
        <v>18</v>
      </c>
      <c r="E10" s="178">
        <v>17</v>
      </c>
      <c r="F10" s="178">
        <v>19</v>
      </c>
      <c r="G10" s="178">
        <v>18</v>
      </c>
      <c r="H10" s="178">
        <v>18</v>
      </c>
      <c r="I10" s="178">
        <v>18</v>
      </c>
      <c r="J10" s="178">
        <v>0</v>
      </c>
      <c r="K10" s="178">
        <v>0</v>
      </c>
      <c r="L10" s="178">
        <v>0</v>
      </c>
      <c r="M10" s="178">
        <v>0</v>
      </c>
      <c r="N10" s="178">
        <v>0</v>
      </c>
      <c r="O10" s="178">
        <v>0</v>
      </c>
      <c r="P10" s="178">
        <v>0</v>
      </c>
      <c r="Q10" s="178">
        <v>0</v>
      </c>
      <c r="R10" s="179">
        <v>0</v>
      </c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</row>
    <row r="11" spans="1:33" ht="17.399999999999999">
      <c r="A11" s="94">
        <v>5</v>
      </c>
      <c r="B11" s="177" t="s">
        <v>18</v>
      </c>
      <c r="C11" s="176">
        <v>54</v>
      </c>
      <c r="D11" s="178">
        <v>17</v>
      </c>
      <c r="E11" s="178">
        <v>18</v>
      </c>
      <c r="F11" s="178">
        <v>16</v>
      </c>
      <c r="G11" s="178">
        <v>13</v>
      </c>
      <c r="H11" s="178">
        <v>16</v>
      </c>
      <c r="I11" s="178">
        <v>19</v>
      </c>
      <c r="J11" s="178">
        <v>0</v>
      </c>
      <c r="K11" s="178">
        <v>0</v>
      </c>
      <c r="L11" s="178">
        <v>0</v>
      </c>
      <c r="M11" s="178">
        <v>0</v>
      </c>
      <c r="N11" s="178">
        <v>0</v>
      </c>
      <c r="O11" s="178">
        <v>0</v>
      </c>
      <c r="P11" s="178">
        <v>0</v>
      </c>
      <c r="Q11" s="178">
        <v>0</v>
      </c>
      <c r="R11" s="179">
        <v>0</v>
      </c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</row>
    <row r="12" spans="1:33" ht="17.399999999999999">
      <c r="A12" s="94">
        <v>6</v>
      </c>
      <c r="B12" s="177" t="s">
        <v>45</v>
      </c>
      <c r="C12" s="176">
        <v>53</v>
      </c>
      <c r="D12" s="178">
        <v>15</v>
      </c>
      <c r="E12" s="178">
        <v>0</v>
      </c>
      <c r="F12" s="178">
        <v>17</v>
      </c>
      <c r="G12" s="178">
        <v>18</v>
      </c>
      <c r="H12" s="178">
        <v>18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9">
        <v>0</v>
      </c>
      <c r="S12" s="76"/>
      <c r="T12" s="76"/>
      <c r="U12" s="76"/>
      <c r="V12" s="76"/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</row>
    <row r="13" spans="1:33" ht="17.399999999999999">
      <c r="A13" s="94">
        <v>7</v>
      </c>
      <c r="B13" s="177" t="s">
        <v>11</v>
      </c>
      <c r="C13" s="176">
        <v>53</v>
      </c>
      <c r="D13" s="178">
        <v>14</v>
      </c>
      <c r="E13" s="178">
        <v>18</v>
      </c>
      <c r="F13" s="178">
        <v>17</v>
      </c>
      <c r="G13" s="178">
        <v>18</v>
      </c>
      <c r="H13" s="178">
        <v>0</v>
      </c>
      <c r="I13" s="178">
        <v>17</v>
      </c>
      <c r="J13" s="178">
        <v>0</v>
      </c>
      <c r="K13" s="178">
        <v>0</v>
      </c>
      <c r="L13" s="178">
        <v>0</v>
      </c>
      <c r="M13" s="178">
        <v>0</v>
      </c>
      <c r="N13" s="178">
        <v>0</v>
      </c>
      <c r="O13" s="178">
        <v>0</v>
      </c>
      <c r="P13" s="178">
        <v>0</v>
      </c>
      <c r="Q13" s="178">
        <v>0</v>
      </c>
      <c r="R13" s="179">
        <v>0</v>
      </c>
      <c r="S13" s="76"/>
      <c r="T13" s="76"/>
      <c r="U13" s="187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</row>
    <row r="14" spans="1:33" ht="17.399999999999999">
      <c r="A14" s="94">
        <v>8</v>
      </c>
      <c r="B14" s="177" t="s">
        <v>46</v>
      </c>
      <c r="C14" s="176">
        <v>48</v>
      </c>
      <c r="D14" s="178">
        <v>4</v>
      </c>
      <c r="E14" s="178">
        <v>0</v>
      </c>
      <c r="F14" s="178">
        <v>14</v>
      </c>
      <c r="G14" s="178">
        <v>14</v>
      </c>
      <c r="H14" s="178">
        <v>16</v>
      </c>
      <c r="I14" s="178">
        <v>0</v>
      </c>
      <c r="J14" s="178">
        <v>0</v>
      </c>
      <c r="K14" s="178">
        <v>0</v>
      </c>
      <c r="L14" s="178">
        <v>0</v>
      </c>
      <c r="M14" s="178">
        <v>0</v>
      </c>
      <c r="N14" s="178">
        <v>0</v>
      </c>
      <c r="O14" s="178">
        <v>0</v>
      </c>
      <c r="P14" s="178">
        <v>0</v>
      </c>
      <c r="Q14" s="178">
        <v>0</v>
      </c>
      <c r="R14" s="179">
        <v>0</v>
      </c>
      <c r="S14" s="76"/>
      <c r="T14" s="76"/>
      <c r="U14" s="187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</row>
    <row r="15" spans="1:33" ht="17.399999999999999">
      <c r="A15" s="94">
        <v>9</v>
      </c>
      <c r="B15" s="177" t="s">
        <v>72</v>
      </c>
      <c r="C15" s="176">
        <v>45</v>
      </c>
      <c r="D15" s="178">
        <v>0</v>
      </c>
      <c r="E15" s="178">
        <v>0</v>
      </c>
      <c r="F15" s="178">
        <v>12</v>
      </c>
      <c r="G15" s="178">
        <v>16</v>
      </c>
      <c r="H15" s="178">
        <v>6</v>
      </c>
      <c r="I15" s="178">
        <v>17</v>
      </c>
      <c r="J15" s="178">
        <v>0</v>
      </c>
      <c r="K15" s="178">
        <v>0</v>
      </c>
      <c r="L15" s="178">
        <v>0</v>
      </c>
      <c r="M15" s="178">
        <v>0</v>
      </c>
      <c r="N15" s="178">
        <v>0</v>
      </c>
      <c r="O15" s="178">
        <v>0</v>
      </c>
      <c r="P15" s="178">
        <v>0</v>
      </c>
      <c r="Q15" s="178">
        <v>0</v>
      </c>
      <c r="R15" s="179">
        <v>0</v>
      </c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</row>
    <row r="16" spans="1:33" ht="17.399999999999999">
      <c r="A16" s="94"/>
      <c r="B16" s="175" t="s">
        <v>53</v>
      </c>
      <c r="C16" s="176"/>
      <c r="D16" s="254">
        <v>45182</v>
      </c>
      <c r="E16" s="254">
        <v>45196</v>
      </c>
      <c r="F16" s="254">
        <v>45210</v>
      </c>
      <c r="G16" s="254">
        <v>45224</v>
      </c>
      <c r="H16" s="254">
        <v>45238</v>
      </c>
      <c r="I16" s="254">
        <v>45259</v>
      </c>
      <c r="J16" s="180"/>
      <c r="K16" s="180"/>
      <c r="L16" s="181"/>
      <c r="M16" s="180"/>
      <c r="N16" s="180"/>
      <c r="O16" s="180"/>
      <c r="P16" s="180"/>
      <c r="Q16" s="180"/>
      <c r="R16" s="182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</row>
    <row r="17" spans="1:33" ht="17.399999999999999">
      <c r="A17" s="94">
        <v>1</v>
      </c>
      <c r="B17" s="177" t="s">
        <v>50</v>
      </c>
      <c r="C17" s="176">
        <v>60</v>
      </c>
      <c r="D17" s="178">
        <v>0</v>
      </c>
      <c r="E17" s="178">
        <v>20</v>
      </c>
      <c r="F17" s="178">
        <v>19</v>
      </c>
      <c r="G17" s="178">
        <v>19</v>
      </c>
      <c r="H17" s="178">
        <v>20</v>
      </c>
      <c r="I17" s="178">
        <v>20</v>
      </c>
      <c r="J17" s="178">
        <v>0</v>
      </c>
      <c r="K17" s="178">
        <v>0</v>
      </c>
      <c r="L17" s="178">
        <v>0</v>
      </c>
      <c r="M17" s="178">
        <v>0</v>
      </c>
      <c r="N17" s="178">
        <v>0</v>
      </c>
      <c r="O17" s="178">
        <v>0</v>
      </c>
      <c r="P17" s="178">
        <v>0</v>
      </c>
      <c r="Q17" s="178">
        <v>0</v>
      </c>
      <c r="R17" s="179">
        <v>0</v>
      </c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</row>
    <row r="18" spans="1:33" ht="17.399999999999999">
      <c r="A18" s="94">
        <v>2</v>
      </c>
      <c r="B18" s="177" t="s">
        <v>23</v>
      </c>
      <c r="C18" s="176">
        <v>60</v>
      </c>
      <c r="D18" s="178">
        <v>18</v>
      </c>
      <c r="E18" s="178">
        <v>20</v>
      </c>
      <c r="F18" s="178">
        <v>20</v>
      </c>
      <c r="G18" s="178">
        <v>20</v>
      </c>
      <c r="H18" s="178">
        <v>18</v>
      </c>
      <c r="I18" s="178">
        <v>0</v>
      </c>
      <c r="J18" s="178">
        <v>0</v>
      </c>
      <c r="K18" s="178">
        <v>0</v>
      </c>
      <c r="L18" s="178">
        <v>0</v>
      </c>
      <c r="M18" s="178">
        <v>0</v>
      </c>
      <c r="N18" s="178">
        <v>0</v>
      </c>
      <c r="O18" s="178">
        <v>0</v>
      </c>
      <c r="P18" s="178">
        <v>0</v>
      </c>
      <c r="Q18" s="178">
        <v>0</v>
      </c>
      <c r="R18" s="179">
        <v>0</v>
      </c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</row>
    <row r="19" spans="1:33" ht="17.399999999999999">
      <c r="A19" s="94">
        <v>3</v>
      </c>
      <c r="B19" s="177" t="s">
        <v>49</v>
      </c>
      <c r="C19" s="176">
        <v>60</v>
      </c>
      <c r="D19" s="178">
        <v>0</v>
      </c>
      <c r="E19" s="178">
        <v>20</v>
      </c>
      <c r="F19" s="178">
        <v>20</v>
      </c>
      <c r="G19" s="178">
        <v>19</v>
      </c>
      <c r="H19" s="178">
        <v>19</v>
      </c>
      <c r="I19" s="178">
        <v>20</v>
      </c>
      <c r="J19" s="178">
        <v>0</v>
      </c>
      <c r="K19" s="178">
        <v>0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9">
        <v>0</v>
      </c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</row>
    <row r="20" spans="1:33" ht="17.399999999999999">
      <c r="A20" s="94">
        <v>4</v>
      </c>
      <c r="B20" s="177" t="s">
        <v>41</v>
      </c>
      <c r="C20" s="176">
        <v>60</v>
      </c>
      <c r="D20" s="178">
        <v>17</v>
      </c>
      <c r="E20" s="178">
        <v>20</v>
      </c>
      <c r="F20" s="178">
        <v>20</v>
      </c>
      <c r="G20" s="178">
        <v>19</v>
      </c>
      <c r="H20" s="178">
        <v>20</v>
      </c>
      <c r="I20" s="178">
        <v>20</v>
      </c>
      <c r="J20" s="178">
        <v>0</v>
      </c>
      <c r="K20" s="178">
        <v>0</v>
      </c>
      <c r="L20" s="178">
        <v>0</v>
      </c>
      <c r="M20" s="178">
        <v>0</v>
      </c>
      <c r="N20" s="178">
        <v>0</v>
      </c>
      <c r="O20" s="178">
        <v>0</v>
      </c>
      <c r="P20" s="178">
        <v>0</v>
      </c>
      <c r="Q20" s="178">
        <v>0</v>
      </c>
      <c r="R20" s="179">
        <v>0</v>
      </c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</row>
    <row r="21" spans="1:33" ht="17.399999999999999">
      <c r="A21" s="94">
        <v>5</v>
      </c>
      <c r="B21" s="177" t="s">
        <v>24</v>
      </c>
      <c r="C21" s="176">
        <v>60</v>
      </c>
      <c r="D21" s="178">
        <v>18</v>
      </c>
      <c r="E21" s="178">
        <v>20</v>
      </c>
      <c r="F21" s="178">
        <v>20</v>
      </c>
      <c r="G21" s="178">
        <v>20</v>
      </c>
      <c r="H21" s="178">
        <v>19</v>
      </c>
      <c r="I21" s="178">
        <v>20</v>
      </c>
      <c r="J21" s="178">
        <v>0</v>
      </c>
      <c r="K21" s="178">
        <v>0</v>
      </c>
      <c r="L21" s="178">
        <v>0</v>
      </c>
      <c r="M21" s="178">
        <v>0</v>
      </c>
      <c r="N21" s="178">
        <v>0</v>
      </c>
      <c r="O21" s="178">
        <v>0</v>
      </c>
      <c r="P21" s="178">
        <v>0</v>
      </c>
      <c r="Q21" s="178">
        <v>0</v>
      </c>
      <c r="R21" s="179">
        <v>0</v>
      </c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</row>
    <row r="22" spans="1:33" ht="17.399999999999999">
      <c r="A22" s="94">
        <v>6</v>
      </c>
      <c r="B22" s="177" t="s">
        <v>59</v>
      </c>
      <c r="C22" s="176">
        <v>59</v>
      </c>
      <c r="D22" s="178">
        <v>18</v>
      </c>
      <c r="E22" s="178">
        <v>19</v>
      </c>
      <c r="F22" s="178">
        <v>20</v>
      </c>
      <c r="G22" s="178">
        <v>18</v>
      </c>
      <c r="H22" s="178">
        <v>0</v>
      </c>
      <c r="I22" s="178">
        <v>20</v>
      </c>
      <c r="J22" s="178">
        <v>0</v>
      </c>
      <c r="K22" s="178">
        <v>0</v>
      </c>
      <c r="L22" s="178">
        <v>0</v>
      </c>
      <c r="M22" s="178">
        <v>0</v>
      </c>
      <c r="N22" s="178">
        <v>0</v>
      </c>
      <c r="O22" s="178">
        <v>0</v>
      </c>
      <c r="P22" s="178">
        <v>0</v>
      </c>
      <c r="Q22" s="178">
        <v>0</v>
      </c>
      <c r="R22" s="179">
        <v>0</v>
      </c>
      <c r="S22" s="76"/>
      <c r="T22" s="76"/>
      <c r="U22" s="76"/>
      <c r="V22" s="76"/>
      <c r="W22" s="76"/>
      <c r="X22" s="76"/>
      <c r="Y22" s="76"/>
      <c r="Z22" s="76"/>
      <c r="AA22" s="76"/>
      <c r="AB22" s="76"/>
      <c r="AC22" s="76"/>
      <c r="AD22" s="76"/>
      <c r="AE22" s="76"/>
      <c r="AF22" s="76"/>
      <c r="AG22" s="76"/>
    </row>
    <row r="23" spans="1:33" ht="17.399999999999999">
      <c r="A23" s="94">
        <v>7</v>
      </c>
      <c r="B23" s="177" t="s">
        <v>21</v>
      </c>
      <c r="C23" s="176">
        <v>59</v>
      </c>
      <c r="D23" s="178">
        <v>18</v>
      </c>
      <c r="E23" s="178">
        <v>19</v>
      </c>
      <c r="F23" s="178">
        <v>19</v>
      </c>
      <c r="G23" s="178">
        <v>20</v>
      </c>
      <c r="H23" s="178">
        <v>18</v>
      </c>
      <c r="I23" s="178">
        <v>20</v>
      </c>
      <c r="J23" s="178">
        <v>0</v>
      </c>
      <c r="K23" s="178">
        <v>0</v>
      </c>
      <c r="L23" s="178">
        <v>0</v>
      </c>
      <c r="M23" s="178">
        <v>0</v>
      </c>
      <c r="N23" s="178">
        <v>0</v>
      </c>
      <c r="O23" s="178">
        <v>0</v>
      </c>
      <c r="P23" s="178">
        <v>0</v>
      </c>
      <c r="Q23" s="178">
        <v>0</v>
      </c>
      <c r="R23" s="179">
        <v>0</v>
      </c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</row>
    <row r="24" spans="1:33" ht="17.399999999999999">
      <c r="A24" s="94">
        <v>8</v>
      </c>
      <c r="B24" s="177" t="s">
        <v>26</v>
      </c>
      <c r="C24" s="176">
        <v>58</v>
      </c>
      <c r="D24" s="178">
        <v>17</v>
      </c>
      <c r="E24" s="178">
        <v>20</v>
      </c>
      <c r="F24" s="178">
        <v>19</v>
      </c>
      <c r="G24" s="178">
        <v>19</v>
      </c>
      <c r="H24" s="178">
        <v>18</v>
      </c>
      <c r="I24" s="178">
        <v>18</v>
      </c>
      <c r="J24" s="178">
        <v>0</v>
      </c>
      <c r="K24" s="178">
        <v>0</v>
      </c>
      <c r="L24" s="178">
        <v>0</v>
      </c>
      <c r="M24" s="178">
        <v>0</v>
      </c>
      <c r="N24" s="178">
        <v>0</v>
      </c>
      <c r="O24" s="178">
        <v>0</v>
      </c>
      <c r="P24" s="178">
        <v>0</v>
      </c>
      <c r="Q24" s="178">
        <v>0</v>
      </c>
      <c r="R24" s="179">
        <v>0</v>
      </c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</row>
    <row r="25" spans="1:33" ht="17.399999999999999">
      <c r="A25" s="94">
        <v>9</v>
      </c>
      <c r="B25" s="177" t="s">
        <v>22</v>
      </c>
      <c r="C25" s="176">
        <v>58</v>
      </c>
      <c r="D25" s="178">
        <v>19</v>
      </c>
      <c r="E25" s="178">
        <v>0</v>
      </c>
      <c r="F25" s="178">
        <v>18</v>
      </c>
      <c r="G25" s="178">
        <v>20</v>
      </c>
      <c r="H25" s="178">
        <v>19</v>
      </c>
      <c r="I25" s="178">
        <v>19</v>
      </c>
      <c r="J25" s="178">
        <v>0</v>
      </c>
      <c r="K25" s="178">
        <v>0</v>
      </c>
      <c r="L25" s="178">
        <v>0</v>
      </c>
      <c r="M25" s="178">
        <v>0</v>
      </c>
      <c r="N25" s="178">
        <v>0</v>
      </c>
      <c r="O25" s="178">
        <v>0</v>
      </c>
      <c r="P25" s="178">
        <v>0</v>
      </c>
      <c r="Q25" s="178">
        <v>0</v>
      </c>
      <c r="R25" s="179">
        <v>0</v>
      </c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</row>
    <row r="26" spans="1:33" ht="17.399999999999999">
      <c r="A26" s="94"/>
      <c r="B26" s="175" t="s">
        <v>54</v>
      </c>
      <c r="C26" s="176"/>
      <c r="D26" s="254">
        <v>45182</v>
      </c>
      <c r="E26" s="254">
        <v>45196</v>
      </c>
      <c r="F26" s="254">
        <v>45210</v>
      </c>
      <c r="G26" s="254">
        <v>45224</v>
      </c>
      <c r="H26" s="254">
        <v>45238</v>
      </c>
      <c r="I26" s="254">
        <v>45259</v>
      </c>
      <c r="J26" s="180"/>
      <c r="K26" s="180"/>
      <c r="L26" s="181"/>
      <c r="M26" s="180"/>
      <c r="N26" s="180"/>
      <c r="O26" s="180"/>
      <c r="P26" s="180"/>
      <c r="Q26" s="180"/>
      <c r="R26" s="182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</row>
    <row r="27" spans="1:33" ht="17.399999999999999">
      <c r="A27" s="94">
        <v>1</v>
      </c>
      <c r="B27" s="177" t="s">
        <v>52</v>
      </c>
      <c r="C27" s="176">
        <v>60</v>
      </c>
      <c r="D27" s="178">
        <v>20</v>
      </c>
      <c r="E27" s="178">
        <v>20</v>
      </c>
      <c r="F27" s="178">
        <v>20</v>
      </c>
      <c r="G27" s="178">
        <v>20</v>
      </c>
      <c r="H27" s="178">
        <v>19</v>
      </c>
      <c r="I27" s="178">
        <v>20</v>
      </c>
      <c r="J27" s="178">
        <v>0</v>
      </c>
      <c r="K27" s="178">
        <v>0</v>
      </c>
      <c r="L27" s="178">
        <v>0</v>
      </c>
      <c r="M27" s="178">
        <v>0</v>
      </c>
      <c r="N27" s="178">
        <v>0</v>
      </c>
      <c r="O27" s="178">
        <v>0</v>
      </c>
      <c r="P27" s="178">
        <v>0</v>
      </c>
      <c r="Q27" s="178">
        <v>0</v>
      </c>
      <c r="R27" s="179">
        <v>0</v>
      </c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</row>
    <row r="28" spans="1:33" ht="17.399999999999999">
      <c r="A28" s="94">
        <v>2</v>
      </c>
      <c r="B28" s="177" t="s">
        <v>28</v>
      </c>
      <c r="C28" s="176">
        <v>60</v>
      </c>
      <c r="D28" s="178">
        <v>20</v>
      </c>
      <c r="E28" s="178">
        <v>0</v>
      </c>
      <c r="F28" s="178">
        <v>20</v>
      </c>
      <c r="G28" s="178">
        <v>20</v>
      </c>
      <c r="H28" s="178">
        <v>20</v>
      </c>
      <c r="I28" s="178">
        <v>20</v>
      </c>
      <c r="J28" s="178">
        <v>0</v>
      </c>
      <c r="K28" s="178">
        <v>0</v>
      </c>
      <c r="L28" s="178">
        <v>0</v>
      </c>
      <c r="M28" s="178">
        <v>0</v>
      </c>
      <c r="N28" s="178">
        <v>0</v>
      </c>
      <c r="O28" s="178">
        <v>0</v>
      </c>
      <c r="P28" s="178">
        <v>0</v>
      </c>
      <c r="Q28" s="178">
        <v>0</v>
      </c>
      <c r="R28" s="179">
        <v>0</v>
      </c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</row>
    <row r="29" spans="1:33" ht="17.399999999999999">
      <c r="A29" s="94">
        <v>3</v>
      </c>
      <c r="B29" s="177" t="s">
        <v>30</v>
      </c>
      <c r="C29" s="176">
        <v>60</v>
      </c>
      <c r="D29" s="178">
        <v>0</v>
      </c>
      <c r="E29" s="178">
        <v>0</v>
      </c>
      <c r="F29" s="178">
        <v>20</v>
      </c>
      <c r="G29" s="178">
        <v>20</v>
      </c>
      <c r="H29" s="178">
        <v>18</v>
      </c>
      <c r="I29" s="178">
        <v>20</v>
      </c>
      <c r="J29" s="178">
        <v>0</v>
      </c>
      <c r="K29" s="178">
        <v>0</v>
      </c>
      <c r="L29" s="178">
        <v>0</v>
      </c>
      <c r="M29" s="178">
        <v>0</v>
      </c>
      <c r="N29" s="178">
        <v>0</v>
      </c>
      <c r="O29" s="178">
        <v>0</v>
      </c>
      <c r="P29" s="178">
        <v>0</v>
      </c>
      <c r="Q29" s="178">
        <v>0</v>
      </c>
      <c r="R29" s="179">
        <v>0</v>
      </c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</row>
    <row r="30" spans="1:33" ht="17.399999999999999">
      <c r="A30" s="94">
        <v>4</v>
      </c>
      <c r="B30" s="177" t="s">
        <v>29</v>
      </c>
      <c r="C30" s="176">
        <v>60</v>
      </c>
      <c r="D30" s="178">
        <v>20</v>
      </c>
      <c r="E30" s="178">
        <v>19</v>
      </c>
      <c r="F30" s="178">
        <v>20</v>
      </c>
      <c r="G30" s="178">
        <v>20</v>
      </c>
      <c r="H30" s="178">
        <v>18</v>
      </c>
      <c r="I30" s="178">
        <v>19</v>
      </c>
      <c r="J30" s="178">
        <v>0</v>
      </c>
      <c r="K30" s="178">
        <v>0</v>
      </c>
      <c r="L30" s="178">
        <v>0</v>
      </c>
      <c r="M30" s="178">
        <v>0</v>
      </c>
      <c r="N30" s="178">
        <v>0</v>
      </c>
      <c r="O30" s="178">
        <v>0</v>
      </c>
      <c r="P30" s="178">
        <v>0</v>
      </c>
      <c r="Q30" s="178">
        <v>0</v>
      </c>
      <c r="R30" s="179">
        <v>0</v>
      </c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</row>
    <row r="31" spans="1:33" ht="17.399999999999999">
      <c r="A31" s="94">
        <v>5</v>
      </c>
      <c r="B31" s="177" t="s">
        <v>35</v>
      </c>
      <c r="C31" s="176">
        <v>60</v>
      </c>
      <c r="D31" s="178">
        <v>19</v>
      </c>
      <c r="E31" s="178">
        <v>20</v>
      </c>
      <c r="F31" s="178">
        <v>18</v>
      </c>
      <c r="G31" s="178">
        <v>20</v>
      </c>
      <c r="H31" s="178">
        <v>20</v>
      </c>
      <c r="I31" s="178">
        <v>20</v>
      </c>
      <c r="J31" s="178">
        <v>0</v>
      </c>
      <c r="K31" s="178">
        <v>0</v>
      </c>
      <c r="L31" s="178">
        <v>0</v>
      </c>
      <c r="M31" s="178">
        <v>0</v>
      </c>
      <c r="N31" s="178">
        <v>0</v>
      </c>
      <c r="O31" s="178">
        <v>0</v>
      </c>
      <c r="P31" s="178">
        <v>0</v>
      </c>
      <c r="Q31" s="178">
        <v>0</v>
      </c>
      <c r="R31" s="179">
        <v>0</v>
      </c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</row>
    <row r="32" spans="1:33" ht="17.399999999999999">
      <c r="A32" s="94">
        <v>6</v>
      </c>
      <c r="B32" s="177" t="s">
        <v>31</v>
      </c>
      <c r="C32" s="176">
        <v>59</v>
      </c>
      <c r="D32" s="178">
        <v>0</v>
      </c>
      <c r="E32" s="178">
        <v>20</v>
      </c>
      <c r="F32" s="178">
        <v>19</v>
      </c>
      <c r="G32" s="178">
        <v>20</v>
      </c>
      <c r="H32" s="178">
        <v>0</v>
      </c>
      <c r="I32" s="178">
        <v>19</v>
      </c>
      <c r="J32" s="178">
        <v>0</v>
      </c>
      <c r="K32" s="178">
        <v>0</v>
      </c>
      <c r="L32" s="178">
        <v>0</v>
      </c>
      <c r="M32" s="178">
        <v>0</v>
      </c>
      <c r="N32" s="178">
        <v>0</v>
      </c>
      <c r="O32" s="178">
        <v>0</v>
      </c>
      <c r="P32" s="178">
        <v>0</v>
      </c>
      <c r="Q32" s="178">
        <v>0</v>
      </c>
      <c r="R32" s="179">
        <v>0</v>
      </c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</row>
    <row r="33" spans="1:33" ht="17.399999999999999">
      <c r="A33" s="94">
        <v>7</v>
      </c>
      <c r="B33" s="177" t="s">
        <v>34</v>
      </c>
      <c r="C33" s="176">
        <v>59</v>
      </c>
      <c r="D33" s="178">
        <v>19</v>
      </c>
      <c r="E33" s="178">
        <v>0</v>
      </c>
      <c r="F33" s="178">
        <v>20</v>
      </c>
      <c r="G33" s="178">
        <v>0</v>
      </c>
      <c r="H33" s="178">
        <v>20</v>
      </c>
      <c r="I33" s="178">
        <v>19</v>
      </c>
      <c r="J33" s="178">
        <v>0</v>
      </c>
      <c r="K33" s="178">
        <v>0</v>
      </c>
      <c r="L33" s="178">
        <v>0</v>
      </c>
      <c r="M33" s="178">
        <v>0</v>
      </c>
      <c r="N33" s="178">
        <v>0</v>
      </c>
      <c r="O33" s="178">
        <v>0</v>
      </c>
      <c r="P33" s="178">
        <v>0</v>
      </c>
      <c r="Q33" s="178">
        <v>0</v>
      </c>
      <c r="R33" s="179">
        <v>0</v>
      </c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</row>
    <row r="34" spans="1:33" ht="17.399999999999999">
      <c r="A34" s="94">
        <v>8</v>
      </c>
      <c r="B34" s="177" t="s">
        <v>64</v>
      </c>
      <c r="C34" s="176">
        <v>43</v>
      </c>
      <c r="D34" s="178">
        <v>15</v>
      </c>
      <c r="E34" s="178">
        <v>15</v>
      </c>
      <c r="F34" s="178">
        <v>6</v>
      </c>
      <c r="G34" s="178">
        <v>6</v>
      </c>
      <c r="H34" s="178">
        <v>13</v>
      </c>
      <c r="I34" s="178">
        <v>9</v>
      </c>
      <c r="J34" s="178">
        <v>0</v>
      </c>
      <c r="K34" s="178">
        <v>0</v>
      </c>
      <c r="L34" s="178">
        <v>0</v>
      </c>
      <c r="M34" s="178">
        <v>0</v>
      </c>
      <c r="N34" s="178">
        <v>0</v>
      </c>
      <c r="O34" s="178">
        <v>0</v>
      </c>
      <c r="P34" s="178">
        <v>0</v>
      </c>
      <c r="Q34" s="178">
        <v>0</v>
      </c>
      <c r="R34" s="179">
        <v>0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</row>
    <row r="35" spans="1:33" ht="17.399999999999999">
      <c r="A35" s="94">
        <v>9</v>
      </c>
      <c r="B35" s="177" t="s">
        <v>65</v>
      </c>
      <c r="C35" s="176">
        <v>38</v>
      </c>
      <c r="D35" s="178">
        <v>0</v>
      </c>
      <c r="E35" s="178">
        <v>7</v>
      </c>
      <c r="F35" s="178">
        <v>16</v>
      </c>
      <c r="G35" s="178">
        <v>0</v>
      </c>
      <c r="H35" s="178">
        <v>15</v>
      </c>
      <c r="I35" s="178">
        <v>0</v>
      </c>
      <c r="J35" s="178">
        <v>0</v>
      </c>
      <c r="K35" s="178">
        <v>0</v>
      </c>
      <c r="L35" s="178">
        <v>0</v>
      </c>
      <c r="M35" s="178">
        <v>0</v>
      </c>
      <c r="N35" s="178">
        <v>0</v>
      </c>
      <c r="O35" s="178">
        <v>0</v>
      </c>
      <c r="P35" s="178">
        <v>0</v>
      </c>
      <c r="Q35" s="178">
        <v>0</v>
      </c>
      <c r="R35" s="179">
        <v>0</v>
      </c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</row>
    <row r="36" spans="1:33" ht="17.399999999999999">
      <c r="A36" s="94">
        <v>10</v>
      </c>
      <c r="B36" s="177" t="s">
        <v>33</v>
      </c>
      <c r="C36" s="176">
        <v>36</v>
      </c>
      <c r="D36" s="178">
        <v>17</v>
      </c>
      <c r="E36" s="178">
        <v>0</v>
      </c>
      <c r="F36" s="178">
        <v>0</v>
      </c>
      <c r="G36" s="178">
        <v>0</v>
      </c>
      <c r="H36" s="178">
        <v>19</v>
      </c>
      <c r="I36" s="178">
        <v>0</v>
      </c>
      <c r="J36" s="178">
        <v>0</v>
      </c>
      <c r="K36" s="178">
        <v>0</v>
      </c>
      <c r="L36" s="178">
        <v>0</v>
      </c>
      <c r="M36" s="178">
        <v>0</v>
      </c>
      <c r="N36" s="178">
        <v>0</v>
      </c>
      <c r="O36" s="178">
        <v>0</v>
      </c>
      <c r="P36" s="178">
        <v>0</v>
      </c>
      <c r="Q36" s="178">
        <v>0</v>
      </c>
      <c r="R36" s="179">
        <v>0</v>
      </c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</row>
    <row r="37" spans="1:33" ht="17.399999999999999">
      <c r="A37" s="94">
        <v>11</v>
      </c>
      <c r="B37" s="177" t="s">
        <v>25</v>
      </c>
      <c r="C37" s="176">
        <v>19</v>
      </c>
      <c r="D37" s="178">
        <v>0</v>
      </c>
      <c r="E37" s="178">
        <v>19</v>
      </c>
      <c r="F37" s="178">
        <v>0</v>
      </c>
      <c r="G37" s="178">
        <v>0</v>
      </c>
      <c r="H37" s="178">
        <v>0</v>
      </c>
      <c r="I37" s="178">
        <v>0</v>
      </c>
      <c r="J37" s="178">
        <v>0</v>
      </c>
      <c r="K37" s="178">
        <v>0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9">
        <v>0</v>
      </c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</row>
    <row r="38" spans="1:33" ht="18" thickBot="1">
      <c r="A38" s="94">
        <v>12</v>
      </c>
      <c r="B38" s="183" t="s">
        <v>32</v>
      </c>
      <c r="C38" s="184">
        <v>0</v>
      </c>
      <c r="D38" s="185">
        <v>0</v>
      </c>
      <c r="E38" s="185">
        <v>0</v>
      </c>
      <c r="F38" s="185">
        <v>0</v>
      </c>
      <c r="G38" s="185">
        <v>0</v>
      </c>
      <c r="H38" s="185">
        <v>0</v>
      </c>
      <c r="I38" s="185">
        <v>0</v>
      </c>
      <c r="J38" s="185">
        <v>0</v>
      </c>
      <c r="K38" s="185">
        <v>0</v>
      </c>
      <c r="L38" s="185">
        <v>0</v>
      </c>
      <c r="M38" s="185">
        <v>0</v>
      </c>
      <c r="N38" s="185">
        <v>0</v>
      </c>
      <c r="O38" s="185">
        <v>0</v>
      </c>
      <c r="P38" s="185">
        <v>0</v>
      </c>
      <c r="Q38" s="185">
        <v>0</v>
      </c>
      <c r="R38" s="186">
        <v>0</v>
      </c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</row>
    <row r="39" spans="1:33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</row>
    <row r="40" spans="1:33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</row>
    <row r="41" spans="1:33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76"/>
      <c r="AC41" s="76"/>
      <c r="AD41" s="76"/>
      <c r="AE41" s="76"/>
      <c r="AF41" s="76"/>
      <c r="AG41" s="76"/>
    </row>
    <row r="42" spans="1:33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76"/>
      <c r="AC42" s="76"/>
      <c r="AD42" s="76"/>
      <c r="AE42" s="76"/>
      <c r="AF42" s="76"/>
      <c r="AG42" s="76"/>
    </row>
    <row r="43" spans="1:33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6"/>
      <c r="AC43" s="76"/>
      <c r="AD43" s="76"/>
      <c r="AE43" s="76"/>
      <c r="AF43" s="76"/>
      <c r="AG43" s="76"/>
    </row>
    <row r="44" spans="1:33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</row>
    <row r="45" spans="1:33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</row>
    <row r="46" spans="1:33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</row>
    <row r="47" spans="1:33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</row>
    <row r="48" spans="1:33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</row>
    <row r="49" spans="1:33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</row>
    <row r="50" spans="1:33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</row>
    <row r="51" spans="1:33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</row>
    <row r="52" spans="1:33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</row>
    <row r="53" spans="1:33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</row>
    <row r="54" spans="1:33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</row>
    <row r="55" spans="1:33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</row>
    <row r="56" spans="1:33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</row>
    <row r="57" spans="1:33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</row>
    <row r="58" spans="1:33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</row>
    <row r="59" spans="1:33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</row>
    <row r="60" spans="1:33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</row>
    <row r="61" spans="1:33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</row>
    <row r="62" spans="1:33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</row>
    <row r="63" spans="1:33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</row>
    <row r="64" spans="1:33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</row>
    <row r="65" spans="1:33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</row>
    <row r="66" spans="1:33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</row>
    <row r="67" spans="1:33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</row>
    <row r="68" spans="1:33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</row>
    <row r="69" spans="1:33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</row>
    <row r="70" spans="1:33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</row>
    <row r="71" spans="1:33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5FFA8-9AEC-427E-A53C-CD88D0B11405}">
  <dimension ref="A1:AA82"/>
  <sheetViews>
    <sheetView workbookViewId="0">
      <selection activeCell="N7" sqref="N7"/>
    </sheetView>
  </sheetViews>
  <sheetFormatPr defaultRowHeight="14.4"/>
  <cols>
    <col min="1" max="1" width="4.109375" customWidth="1"/>
    <col min="2" max="2" width="27.6640625" customWidth="1"/>
    <col min="3" max="17" width="9.5546875" customWidth="1"/>
    <col min="18" max="18" width="9.88671875" customWidth="1"/>
    <col min="19" max="19" width="15.33203125" customWidth="1"/>
  </cols>
  <sheetData>
    <row r="1" spans="1:27" ht="21.6" thickBot="1">
      <c r="A1" s="188"/>
      <c r="B1" s="188"/>
      <c r="C1" s="317" t="s">
        <v>1</v>
      </c>
      <c r="D1" s="317"/>
      <c r="E1" s="188"/>
      <c r="F1" s="188"/>
      <c r="G1" s="188"/>
      <c r="H1" s="188"/>
      <c r="I1" s="189"/>
      <c r="J1" s="189"/>
      <c r="K1" s="189"/>
      <c r="L1" s="189"/>
      <c r="M1" s="189"/>
      <c r="N1" s="188"/>
      <c r="O1" s="188"/>
      <c r="P1" s="188"/>
      <c r="Q1" s="190"/>
      <c r="R1" s="190"/>
      <c r="S1" s="190"/>
      <c r="T1" s="32"/>
      <c r="U1" s="32"/>
      <c r="V1" s="33"/>
      <c r="W1" s="1"/>
      <c r="X1" s="1"/>
      <c r="Y1" s="1"/>
      <c r="Z1" s="1"/>
      <c r="AA1" s="1"/>
    </row>
    <row r="2" spans="1:27" ht="16.2">
      <c r="A2" s="191"/>
      <c r="B2" s="192" t="s">
        <v>0</v>
      </c>
      <c r="C2" s="220">
        <v>45182</v>
      </c>
      <c r="D2" s="220">
        <v>45196</v>
      </c>
      <c r="E2" s="220">
        <v>45210</v>
      </c>
      <c r="F2" s="220">
        <v>45224</v>
      </c>
      <c r="G2" s="220">
        <v>45238</v>
      </c>
      <c r="H2" s="220">
        <v>45259</v>
      </c>
      <c r="I2" s="221"/>
      <c r="J2" s="222"/>
      <c r="K2" s="222"/>
      <c r="L2" s="222"/>
      <c r="M2" s="222"/>
      <c r="N2" s="220"/>
      <c r="O2" s="220"/>
      <c r="P2" s="220"/>
      <c r="Q2" s="223"/>
      <c r="R2" s="193" t="s">
        <v>10</v>
      </c>
      <c r="S2" s="194" t="s">
        <v>12</v>
      </c>
      <c r="T2" s="5"/>
      <c r="U2" s="34"/>
      <c r="V2" s="7"/>
      <c r="W2" s="35"/>
      <c r="X2" s="1"/>
      <c r="Y2" s="1"/>
      <c r="Z2" s="1"/>
      <c r="AA2" s="1"/>
    </row>
    <row r="3" spans="1:27" ht="16.2">
      <c r="A3" s="195">
        <v>1</v>
      </c>
      <c r="B3" s="196" t="s">
        <v>72</v>
      </c>
      <c r="C3" s="197">
        <v>0</v>
      </c>
      <c r="D3" s="197">
        <v>0</v>
      </c>
      <c r="E3" s="197">
        <v>2065</v>
      </c>
      <c r="F3" s="197">
        <v>2120</v>
      </c>
      <c r="G3" s="197">
        <v>1995</v>
      </c>
      <c r="H3" s="197">
        <v>2108</v>
      </c>
      <c r="I3" s="197"/>
      <c r="J3" s="197"/>
      <c r="K3" s="197"/>
      <c r="L3" s="197"/>
      <c r="M3" s="197"/>
      <c r="N3" s="197"/>
      <c r="O3" s="197"/>
      <c r="P3" s="197"/>
      <c r="Q3" s="197"/>
      <c r="R3" s="197">
        <f>SUM(C3:Q3)</f>
        <v>8288</v>
      </c>
      <c r="S3" s="198">
        <f>SUM(C3:Q3)/60</f>
        <v>138.13333333333333</v>
      </c>
      <c r="T3" s="36"/>
      <c r="U3" s="37"/>
      <c r="V3" s="36"/>
      <c r="W3" s="37"/>
      <c r="X3" s="1"/>
      <c r="Y3" s="1"/>
      <c r="Z3" s="1"/>
      <c r="AA3" s="1"/>
    </row>
    <row r="4" spans="1:27" ht="16.2">
      <c r="A4" s="195">
        <v>2</v>
      </c>
      <c r="B4" s="199" t="s">
        <v>46</v>
      </c>
      <c r="C4" s="200">
        <v>1909</v>
      </c>
      <c r="D4" s="201">
        <v>0</v>
      </c>
      <c r="E4" s="201">
        <v>2049</v>
      </c>
      <c r="F4" s="201">
        <v>2027</v>
      </c>
      <c r="G4" s="201">
        <v>2091</v>
      </c>
      <c r="H4" s="201">
        <v>0</v>
      </c>
      <c r="I4" s="197"/>
      <c r="J4" s="197"/>
      <c r="K4" s="197"/>
      <c r="L4" s="197"/>
      <c r="M4" s="202"/>
      <c r="N4" s="203"/>
      <c r="O4" s="203"/>
      <c r="P4" s="203"/>
      <c r="Q4" s="203"/>
      <c r="R4" s="197">
        <f>SUM(C4:Q4)</f>
        <v>8076</v>
      </c>
      <c r="S4" s="198">
        <f>SUM(C4:Q4)/60</f>
        <v>134.6</v>
      </c>
      <c r="T4" s="36"/>
      <c r="U4" s="37"/>
      <c r="V4" s="36"/>
      <c r="W4" s="37"/>
      <c r="X4" s="1"/>
      <c r="Y4" s="1"/>
      <c r="Z4" s="1"/>
      <c r="AA4" s="1"/>
    </row>
    <row r="5" spans="1:27" ht="16.2">
      <c r="A5" s="195">
        <v>3</v>
      </c>
      <c r="B5" s="199" t="s">
        <v>45</v>
      </c>
      <c r="C5" s="200">
        <v>1960</v>
      </c>
      <c r="D5" s="201">
        <v>0</v>
      </c>
      <c r="E5" s="201">
        <v>2022</v>
      </c>
      <c r="F5" s="201">
        <v>2032</v>
      </c>
      <c r="G5" s="201">
        <v>2045</v>
      </c>
      <c r="H5" s="201">
        <v>0</v>
      </c>
      <c r="I5" s="197"/>
      <c r="J5" s="197"/>
      <c r="K5" s="197"/>
      <c r="L5" s="197"/>
      <c r="M5" s="202"/>
      <c r="N5" s="203"/>
      <c r="O5" s="203"/>
      <c r="P5" s="203"/>
      <c r="Q5" s="203"/>
      <c r="R5" s="197">
        <f>SUM(C5:Q5)</f>
        <v>8059</v>
      </c>
      <c r="S5" s="198">
        <f>SUM(C5:Q5)/60</f>
        <v>134.31666666666666</v>
      </c>
      <c r="T5" s="36"/>
      <c r="U5" s="37"/>
      <c r="V5" s="36"/>
      <c r="W5" s="37"/>
      <c r="X5" s="1"/>
      <c r="Y5" s="1"/>
      <c r="Z5" s="1"/>
      <c r="AA5" s="1"/>
    </row>
    <row r="6" spans="1:27" ht="16.2">
      <c r="A6" s="195">
        <v>4</v>
      </c>
      <c r="B6" s="199" t="s">
        <v>11</v>
      </c>
      <c r="C6" s="200">
        <v>1881</v>
      </c>
      <c r="D6" s="201">
        <v>1986</v>
      </c>
      <c r="E6" s="201">
        <v>1977</v>
      </c>
      <c r="F6" s="201">
        <v>1965</v>
      </c>
      <c r="G6" s="201">
        <v>0</v>
      </c>
      <c r="H6" s="201">
        <v>1930</v>
      </c>
      <c r="I6" s="197"/>
      <c r="J6" s="197"/>
      <c r="K6" s="197"/>
      <c r="L6" s="197"/>
      <c r="M6" s="202"/>
      <c r="N6" s="203"/>
      <c r="O6" s="203"/>
      <c r="P6" s="203"/>
      <c r="Q6" s="203"/>
      <c r="R6" s="197">
        <f>SUM(C6:Q6)</f>
        <v>9739</v>
      </c>
      <c r="S6" s="198">
        <f>SUM(C6:Q6)/75</f>
        <v>129.85333333333332</v>
      </c>
      <c r="T6" s="36"/>
      <c r="U6" s="36"/>
      <c r="V6" s="36"/>
      <c r="W6" s="37"/>
      <c r="X6" s="1"/>
      <c r="Y6" s="1"/>
      <c r="Z6" s="1"/>
      <c r="AA6" s="1"/>
    </row>
    <row r="7" spans="1:27" ht="16.2">
      <c r="A7" s="195">
        <v>5</v>
      </c>
      <c r="B7" s="199" t="s">
        <v>4</v>
      </c>
      <c r="C7" s="200">
        <v>1871</v>
      </c>
      <c r="D7" s="201">
        <v>1949</v>
      </c>
      <c r="E7" s="201">
        <v>1938</v>
      </c>
      <c r="F7" s="201">
        <v>1988</v>
      </c>
      <c r="G7" s="201">
        <v>2009</v>
      </c>
      <c r="H7" s="201">
        <v>1852</v>
      </c>
      <c r="I7" s="197"/>
      <c r="J7" s="197"/>
      <c r="K7" s="197"/>
      <c r="L7" s="197"/>
      <c r="M7" s="202"/>
      <c r="N7" s="203"/>
      <c r="O7" s="203"/>
      <c r="P7" s="203"/>
      <c r="Q7" s="203"/>
      <c r="R7" s="197">
        <f>SUM(C7:Q7)</f>
        <v>11607</v>
      </c>
      <c r="S7" s="198">
        <f>SUM(C7:Q7)/90</f>
        <v>128.96666666666667</v>
      </c>
      <c r="T7" s="36"/>
      <c r="U7" s="36"/>
      <c r="V7" s="36"/>
      <c r="W7" s="37"/>
      <c r="X7" s="1"/>
      <c r="Y7" s="1"/>
      <c r="Z7" s="1"/>
      <c r="AA7" s="1"/>
    </row>
    <row r="8" spans="1:27" ht="16.2">
      <c r="A8" s="195">
        <v>6</v>
      </c>
      <c r="B8" s="199" t="s">
        <v>3</v>
      </c>
      <c r="C8" s="200">
        <v>1885</v>
      </c>
      <c r="D8" s="201">
        <v>1917</v>
      </c>
      <c r="E8" s="201">
        <v>1895</v>
      </c>
      <c r="F8" s="201">
        <v>1935</v>
      </c>
      <c r="G8" s="201">
        <v>1989</v>
      </c>
      <c r="H8" s="201">
        <v>1926</v>
      </c>
      <c r="I8" s="197"/>
      <c r="J8" s="197"/>
      <c r="K8" s="197"/>
      <c r="L8" s="197"/>
      <c r="M8" s="202"/>
      <c r="N8" s="203"/>
      <c r="O8" s="203"/>
      <c r="P8" s="203"/>
      <c r="Q8" s="203"/>
      <c r="R8" s="197">
        <f>SUM(C8:Q8)</f>
        <v>11547</v>
      </c>
      <c r="S8" s="198">
        <f>SUM(C8:Q8)/90</f>
        <v>128.30000000000001</v>
      </c>
      <c r="T8" s="36"/>
      <c r="U8" s="36"/>
      <c r="V8" s="36"/>
      <c r="W8" s="37"/>
      <c r="X8" s="1"/>
      <c r="Y8" s="1"/>
      <c r="Z8" s="1"/>
      <c r="AA8" s="1"/>
    </row>
    <row r="9" spans="1:27" ht="16.2">
      <c r="A9" s="195">
        <v>7</v>
      </c>
      <c r="B9" s="196" t="s">
        <v>20</v>
      </c>
      <c r="C9" s="197">
        <v>1872</v>
      </c>
      <c r="D9" s="197">
        <v>1931</v>
      </c>
      <c r="E9" s="197">
        <v>1876</v>
      </c>
      <c r="F9" s="197">
        <v>1886</v>
      </c>
      <c r="G9" s="197">
        <v>1874</v>
      </c>
      <c r="H9" s="197">
        <v>1947</v>
      </c>
      <c r="I9" s="197"/>
      <c r="J9" s="197"/>
      <c r="K9" s="197"/>
      <c r="L9" s="197"/>
      <c r="M9" s="197"/>
      <c r="N9" s="197"/>
      <c r="O9" s="197"/>
      <c r="P9" s="197"/>
      <c r="Q9" s="197"/>
      <c r="R9" s="197">
        <f>SUM(C9:Q9)</f>
        <v>11386</v>
      </c>
      <c r="S9" s="198">
        <f>SUM(C9:Q9)/90</f>
        <v>126.51111111111111</v>
      </c>
      <c r="T9" s="36"/>
      <c r="U9" s="36"/>
      <c r="V9" s="36"/>
      <c r="W9" s="37"/>
      <c r="X9" s="1"/>
      <c r="Y9" s="1"/>
      <c r="Z9" s="1"/>
      <c r="AA9" s="1"/>
    </row>
    <row r="10" spans="1:27" ht="16.2">
      <c r="A10" s="195">
        <v>8</v>
      </c>
      <c r="B10" s="199" t="s">
        <v>19</v>
      </c>
      <c r="C10" s="200">
        <v>1883</v>
      </c>
      <c r="D10" s="201">
        <v>1857</v>
      </c>
      <c r="E10" s="201">
        <v>1888</v>
      </c>
      <c r="F10" s="201">
        <v>1838</v>
      </c>
      <c r="G10" s="201">
        <v>1888</v>
      </c>
      <c r="H10" s="201">
        <v>1865</v>
      </c>
      <c r="I10" s="197"/>
      <c r="J10" s="197"/>
      <c r="K10" s="197"/>
      <c r="L10" s="197"/>
      <c r="M10" s="202"/>
      <c r="N10" s="203"/>
      <c r="O10" s="203"/>
      <c r="P10" s="203"/>
      <c r="Q10" s="203"/>
      <c r="R10" s="197">
        <f>SUM(C10:Q10)</f>
        <v>11219</v>
      </c>
      <c r="S10" s="198">
        <f>SUM(C10:Q10)/90</f>
        <v>124.65555555555555</v>
      </c>
      <c r="T10" s="36"/>
      <c r="U10" s="36"/>
      <c r="V10" s="36"/>
      <c r="W10" s="37"/>
      <c r="X10" s="1"/>
      <c r="Y10" s="1"/>
      <c r="Z10" s="1"/>
      <c r="AA10" s="1"/>
    </row>
    <row r="11" spans="1:27" ht="16.2">
      <c r="A11" s="195">
        <v>9</v>
      </c>
      <c r="B11" s="199" t="s">
        <v>18</v>
      </c>
      <c r="C11" s="200">
        <v>1835</v>
      </c>
      <c r="D11" s="201">
        <v>1905</v>
      </c>
      <c r="E11" s="201">
        <v>1853</v>
      </c>
      <c r="F11" s="201">
        <v>1789</v>
      </c>
      <c r="G11" s="201">
        <v>1872</v>
      </c>
      <c r="H11" s="201">
        <v>1919</v>
      </c>
      <c r="I11" s="197"/>
      <c r="J11" s="197"/>
      <c r="K11" s="197"/>
      <c r="L11" s="197"/>
      <c r="M11" s="202"/>
      <c r="N11" s="203"/>
      <c r="O11" s="203"/>
      <c r="P11" s="203"/>
      <c r="Q11" s="203"/>
      <c r="R11" s="197">
        <f>SUM(C11:Q11)</f>
        <v>11173</v>
      </c>
      <c r="S11" s="198">
        <f>SUM(C11:Q11)/90</f>
        <v>124.14444444444445</v>
      </c>
      <c r="T11" s="36"/>
      <c r="U11" s="37"/>
      <c r="V11" s="36"/>
      <c r="W11" s="37"/>
      <c r="X11" s="1"/>
      <c r="Y11" s="1"/>
      <c r="Z11" s="1"/>
      <c r="AA11" s="1"/>
    </row>
    <row r="12" spans="1:27" ht="19.5" customHeight="1">
      <c r="A12" s="206"/>
      <c r="B12" s="207"/>
      <c r="C12" s="318" t="s">
        <v>1</v>
      </c>
      <c r="D12" s="318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45"/>
      <c r="U12" s="1"/>
      <c r="V12" s="1"/>
      <c r="W12" s="1"/>
      <c r="X12" s="1"/>
      <c r="Y12" s="1"/>
      <c r="Z12" s="1"/>
      <c r="AA12" s="1"/>
    </row>
    <row r="13" spans="1:27" ht="16.2">
      <c r="A13" s="195"/>
      <c r="B13" s="192" t="s">
        <v>6</v>
      </c>
      <c r="C13" s="220">
        <v>45182</v>
      </c>
      <c r="D13" s="220">
        <v>45196</v>
      </c>
      <c r="E13" s="220">
        <v>45210</v>
      </c>
      <c r="F13" s="220">
        <v>45224</v>
      </c>
      <c r="G13" s="220">
        <v>45238</v>
      </c>
      <c r="H13" s="220">
        <v>45259</v>
      </c>
      <c r="I13" s="221"/>
      <c r="J13" s="222"/>
      <c r="K13" s="222"/>
      <c r="L13" s="222"/>
      <c r="M13" s="222"/>
      <c r="N13" s="220"/>
      <c r="O13" s="220"/>
      <c r="P13" s="220"/>
      <c r="Q13" s="223"/>
      <c r="R13" s="215" t="s">
        <v>10</v>
      </c>
      <c r="S13" s="216" t="s">
        <v>12</v>
      </c>
      <c r="T13" s="36"/>
      <c r="U13" s="1"/>
      <c r="V13" s="1"/>
      <c r="W13" s="1"/>
      <c r="X13" s="1"/>
      <c r="Y13" s="1"/>
      <c r="Z13" s="1"/>
      <c r="AA13" s="1"/>
    </row>
    <row r="14" spans="1:27" ht="16.2">
      <c r="A14" s="195">
        <v>1</v>
      </c>
      <c r="B14" s="199" t="s">
        <v>59</v>
      </c>
      <c r="C14" s="200">
        <v>1853</v>
      </c>
      <c r="D14" s="201">
        <v>1859</v>
      </c>
      <c r="E14" s="201">
        <v>1957</v>
      </c>
      <c r="F14" s="201">
        <v>1906</v>
      </c>
      <c r="G14" s="201">
        <v>0</v>
      </c>
      <c r="H14" s="201">
        <v>1908</v>
      </c>
      <c r="I14" s="197"/>
      <c r="J14" s="197"/>
      <c r="K14" s="197"/>
      <c r="L14" s="197"/>
      <c r="M14" s="202"/>
      <c r="N14" s="203"/>
      <c r="O14" s="203"/>
      <c r="P14" s="203"/>
      <c r="Q14" s="203"/>
      <c r="R14" s="204">
        <f>SUM(C14:Q14)</f>
        <v>9483</v>
      </c>
      <c r="S14" s="198">
        <f>SUM(C14:Q14)/75</f>
        <v>126.44</v>
      </c>
      <c r="T14" s="46"/>
      <c r="U14" s="47"/>
      <c r="V14" s="47"/>
      <c r="W14" s="47"/>
      <c r="X14" s="1"/>
      <c r="Y14" s="1"/>
      <c r="Z14" s="1"/>
      <c r="AA14" s="1"/>
    </row>
    <row r="15" spans="1:27" ht="16.2">
      <c r="A15" s="195">
        <v>2</v>
      </c>
      <c r="B15" s="199" t="s">
        <v>21</v>
      </c>
      <c r="C15" s="200">
        <v>1832</v>
      </c>
      <c r="D15" s="201">
        <v>1830</v>
      </c>
      <c r="E15" s="201">
        <v>1874</v>
      </c>
      <c r="F15" s="201">
        <v>1941</v>
      </c>
      <c r="G15" s="201">
        <v>1814</v>
      </c>
      <c r="H15" s="201">
        <v>1913</v>
      </c>
      <c r="I15" s="197"/>
      <c r="J15" s="197"/>
      <c r="K15" s="197"/>
      <c r="L15" s="197"/>
      <c r="M15" s="202"/>
      <c r="N15" s="203"/>
      <c r="O15" s="203"/>
      <c r="P15" s="203"/>
      <c r="Q15" s="203"/>
      <c r="R15" s="204">
        <f>SUM(C15:Q15)</f>
        <v>11204</v>
      </c>
      <c r="S15" s="198">
        <f>SUM(C15:Q15)/90</f>
        <v>124.48888888888889</v>
      </c>
      <c r="T15" s="46"/>
      <c r="U15" s="1"/>
      <c r="V15" s="1"/>
      <c r="W15" s="1"/>
      <c r="X15" s="1"/>
      <c r="Y15" s="1"/>
      <c r="Z15" s="1"/>
      <c r="AA15" s="1"/>
    </row>
    <row r="16" spans="1:27" ht="16.2">
      <c r="A16" s="195">
        <v>3</v>
      </c>
      <c r="B16" s="199" t="s">
        <v>50</v>
      </c>
      <c r="C16" s="200">
        <v>0</v>
      </c>
      <c r="D16" s="201">
        <v>1862</v>
      </c>
      <c r="E16" s="201">
        <v>1849</v>
      </c>
      <c r="F16" s="201">
        <v>1857</v>
      </c>
      <c r="G16" s="201">
        <v>1891</v>
      </c>
      <c r="H16" s="201">
        <v>1866</v>
      </c>
      <c r="I16" s="197"/>
      <c r="J16" s="197"/>
      <c r="K16" s="197"/>
      <c r="L16" s="197"/>
      <c r="M16" s="202"/>
      <c r="N16" s="203"/>
      <c r="O16" s="203"/>
      <c r="P16" s="203"/>
      <c r="Q16" s="203"/>
      <c r="R16" s="204">
        <f>SUM(C16:Q16)</f>
        <v>9325</v>
      </c>
      <c r="S16" s="198">
        <f>SUM(C16:Q16)/75</f>
        <v>124.33333333333333</v>
      </c>
      <c r="T16" s="46"/>
      <c r="U16" s="1"/>
      <c r="V16" s="1"/>
      <c r="W16" s="1"/>
      <c r="X16" s="1"/>
      <c r="Y16" s="1"/>
      <c r="Z16" s="1"/>
      <c r="AA16" s="1"/>
    </row>
    <row r="17" spans="1:27" ht="16.2">
      <c r="A17" s="195">
        <v>4</v>
      </c>
      <c r="B17" s="199" t="s">
        <v>23</v>
      </c>
      <c r="C17" s="200">
        <v>1762</v>
      </c>
      <c r="D17" s="201">
        <v>1892</v>
      </c>
      <c r="E17" s="201">
        <v>1805</v>
      </c>
      <c r="F17" s="201">
        <v>1842</v>
      </c>
      <c r="G17" s="201">
        <v>1820</v>
      </c>
      <c r="H17" s="201">
        <v>0</v>
      </c>
      <c r="I17" s="197"/>
      <c r="J17" s="197"/>
      <c r="K17" s="197"/>
      <c r="L17" s="197"/>
      <c r="M17" s="202"/>
      <c r="N17" s="203"/>
      <c r="O17" s="203"/>
      <c r="P17" s="203"/>
      <c r="Q17" s="203"/>
      <c r="R17" s="204">
        <f>SUM(C17:Q17)</f>
        <v>9121</v>
      </c>
      <c r="S17" s="198">
        <f>SUM(C17:Q17)/75</f>
        <v>121.61333333333333</v>
      </c>
      <c r="T17" s="46"/>
      <c r="U17" s="1"/>
      <c r="V17" s="1"/>
      <c r="W17" s="1"/>
      <c r="X17" s="1"/>
      <c r="Y17" s="1"/>
      <c r="Z17" s="1"/>
      <c r="AA17" s="1"/>
    </row>
    <row r="18" spans="1:27" ht="16.2">
      <c r="A18" s="195">
        <v>5</v>
      </c>
      <c r="B18" s="199" t="s">
        <v>49</v>
      </c>
      <c r="C18" s="200">
        <v>0</v>
      </c>
      <c r="D18" s="201">
        <v>1820</v>
      </c>
      <c r="E18" s="201">
        <v>1842</v>
      </c>
      <c r="F18" s="201">
        <v>1803</v>
      </c>
      <c r="G18" s="201">
        <v>1787</v>
      </c>
      <c r="H18" s="201">
        <v>1857</v>
      </c>
      <c r="I18" s="197"/>
      <c r="J18" s="197"/>
      <c r="K18" s="197"/>
      <c r="L18" s="197"/>
      <c r="M18" s="202"/>
      <c r="N18" s="203"/>
      <c r="O18" s="203"/>
      <c r="P18" s="203"/>
      <c r="Q18" s="203"/>
      <c r="R18" s="204">
        <f>SUM(C18:Q18)</f>
        <v>9109</v>
      </c>
      <c r="S18" s="198">
        <f>SUM(C18:Q18)/75</f>
        <v>121.45333333333333</v>
      </c>
      <c r="T18" s="46"/>
      <c r="U18" s="1"/>
      <c r="V18" s="1"/>
      <c r="W18" s="1"/>
      <c r="X18" s="1"/>
      <c r="Y18" s="1"/>
      <c r="Z18" s="1"/>
      <c r="AA18" s="1"/>
    </row>
    <row r="19" spans="1:27" ht="16.2">
      <c r="A19" s="195">
        <v>6</v>
      </c>
      <c r="B19" s="209" t="s">
        <v>26</v>
      </c>
      <c r="C19" s="200">
        <v>1727</v>
      </c>
      <c r="D19" s="201">
        <v>1848</v>
      </c>
      <c r="E19" s="201">
        <v>1833</v>
      </c>
      <c r="F19" s="201">
        <v>1770</v>
      </c>
      <c r="G19" s="201">
        <v>1799</v>
      </c>
      <c r="H19" s="201">
        <v>1769</v>
      </c>
      <c r="I19" s="197"/>
      <c r="J19" s="197"/>
      <c r="K19" s="197"/>
      <c r="L19" s="197"/>
      <c r="M19" s="202"/>
      <c r="N19" s="203"/>
      <c r="O19" s="203"/>
      <c r="P19" s="203"/>
      <c r="Q19" s="203"/>
      <c r="R19" s="204">
        <f>SUM(C19:Q19)</f>
        <v>10746</v>
      </c>
      <c r="S19" s="198">
        <f>SUM(C19:Q19)/90</f>
        <v>119.4</v>
      </c>
      <c r="T19" s="46"/>
      <c r="U19" s="1"/>
      <c r="V19" s="1"/>
      <c r="W19" s="1"/>
      <c r="X19" s="1"/>
      <c r="Y19" s="1"/>
      <c r="Z19" s="1"/>
      <c r="AA19" s="1"/>
    </row>
    <row r="20" spans="1:27" ht="16.2">
      <c r="A20" s="195">
        <v>7</v>
      </c>
      <c r="B20" s="199" t="s">
        <v>41</v>
      </c>
      <c r="C20" s="200">
        <v>1661</v>
      </c>
      <c r="D20" s="201">
        <v>1743</v>
      </c>
      <c r="E20" s="201">
        <v>1823</v>
      </c>
      <c r="F20" s="201">
        <v>1816</v>
      </c>
      <c r="G20" s="201">
        <v>1824</v>
      </c>
      <c r="H20" s="201">
        <v>1842</v>
      </c>
      <c r="I20" s="197"/>
      <c r="J20" s="197"/>
      <c r="K20" s="197"/>
      <c r="L20" s="197"/>
      <c r="M20" s="202"/>
      <c r="N20" s="203"/>
      <c r="O20" s="203"/>
      <c r="P20" s="203"/>
      <c r="Q20" s="203"/>
      <c r="R20" s="204">
        <f>SUM(C20:Q20)</f>
        <v>10709</v>
      </c>
      <c r="S20" s="198">
        <f>SUM(C20:Q20)/90</f>
        <v>118.98888888888889</v>
      </c>
      <c r="T20" s="46"/>
      <c r="U20" s="1"/>
      <c r="V20" s="1"/>
      <c r="W20" s="1"/>
      <c r="X20" s="1"/>
      <c r="Y20" s="1"/>
      <c r="Z20" s="1"/>
      <c r="AA20" s="1"/>
    </row>
    <row r="21" spans="1:27" ht="16.2">
      <c r="A21" s="195">
        <v>8</v>
      </c>
      <c r="B21" s="208" t="s">
        <v>24</v>
      </c>
      <c r="C21" s="200">
        <v>1704</v>
      </c>
      <c r="D21" s="201">
        <v>1733</v>
      </c>
      <c r="E21" s="201">
        <v>1814</v>
      </c>
      <c r="F21" s="201">
        <v>1770</v>
      </c>
      <c r="G21" s="201">
        <v>1742</v>
      </c>
      <c r="H21" s="201">
        <v>1816</v>
      </c>
      <c r="I21" s="197"/>
      <c r="J21" s="197"/>
      <c r="K21" s="197"/>
      <c r="L21" s="197"/>
      <c r="M21" s="202"/>
      <c r="N21" s="203"/>
      <c r="O21" s="203"/>
      <c r="P21" s="203"/>
      <c r="Q21" s="203"/>
      <c r="R21" s="204">
        <f>SUM(C21:Q21)</f>
        <v>10579</v>
      </c>
      <c r="S21" s="198">
        <f>SUM(C21:Q21)/90</f>
        <v>117.54444444444445</v>
      </c>
      <c r="T21" s="46"/>
      <c r="U21" s="1"/>
      <c r="V21" s="1"/>
      <c r="W21" s="1"/>
      <c r="X21" s="1"/>
      <c r="Y21" s="1"/>
      <c r="Z21" s="1"/>
      <c r="AA21" s="1"/>
    </row>
    <row r="22" spans="1:27" ht="16.2">
      <c r="A22" s="195">
        <v>9</v>
      </c>
      <c r="B22" s="199" t="s">
        <v>22</v>
      </c>
      <c r="C22" s="200">
        <v>1741</v>
      </c>
      <c r="D22" s="201">
        <v>0</v>
      </c>
      <c r="E22" s="201">
        <v>1747</v>
      </c>
      <c r="F22" s="201">
        <v>1785</v>
      </c>
      <c r="G22" s="201">
        <v>1754</v>
      </c>
      <c r="H22" s="201">
        <v>1778</v>
      </c>
      <c r="I22" s="197"/>
      <c r="J22" s="197"/>
      <c r="K22" s="197"/>
      <c r="L22" s="197"/>
      <c r="M22" s="202"/>
      <c r="N22" s="203"/>
      <c r="O22" s="203"/>
      <c r="P22" s="203"/>
      <c r="Q22" s="203"/>
      <c r="R22" s="204">
        <f>SUM(C22:Q22)</f>
        <v>8805</v>
      </c>
      <c r="S22" s="198">
        <f>SUM(C22:Q22)/75</f>
        <v>117.4</v>
      </c>
      <c r="T22" s="46"/>
      <c r="U22" s="1"/>
      <c r="V22" s="1"/>
      <c r="W22" s="1"/>
      <c r="X22" s="1"/>
      <c r="Y22" s="1"/>
      <c r="Z22" s="1"/>
      <c r="AA22" s="1"/>
    </row>
    <row r="23" spans="1:27" ht="22.8" customHeight="1">
      <c r="A23" s="195"/>
      <c r="B23" s="207"/>
      <c r="C23" s="317" t="s">
        <v>1</v>
      </c>
      <c r="D23" s="317"/>
      <c r="E23" s="210"/>
      <c r="F23" s="210"/>
      <c r="G23" s="210"/>
      <c r="H23" s="210"/>
      <c r="I23" s="211"/>
      <c r="J23" s="211"/>
      <c r="K23" s="211"/>
      <c r="L23" s="211"/>
      <c r="M23" s="212"/>
      <c r="N23" s="213"/>
      <c r="O23" s="213"/>
      <c r="P23" s="213"/>
      <c r="Q23" s="213"/>
      <c r="R23" s="214"/>
      <c r="S23" s="205"/>
      <c r="T23" s="46"/>
      <c r="U23" s="4"/>
      <c r="V23" s="4"/>
      <c r="W23" s="4"/>
      <c r="X23" s="1"/>
      <c r="Y23" s="1"/>
      <c r="Z23" s="1"/>
      <c r="AA23" s="1"/>
    </row>
    <row r="24" spans="1:27" ht="18.600000000000001">
      <c r="A24" s="195"/>
      <c r="B24" s="192" t="s">
        <v>27</v>
      </c>
      <c r="C24" s="220">
        <v>45182</v>
      </c>
      <c r="D24" s="220">
        <v>45196</v>
      </c>
      <c r="E24" s="220">
        <v>45210</v>
      </c>
      <c r="F24" s="220">
        <v>45224</v>
      </c>
      <c r="G24" s="220">
        <v>45238</v>
      </c>
      <c r="H24" s="220">
        <v>45259</v>
      </c>
      <c r="I24" s="221"/>
      <c r="J24" s="222"/>
      <c r="K24" s="222"/>
      <c r="L24" s="222"/>
      <c r="M24" s="222"/>
      <c r="N24" s="220"/>
      <c r="O24" s="220"/>
      <c r="P24" s="220"/>
      <c r="Q24" s="223"/>
      <c r="R24" s="215" t="s">
        <v>10</v>
      </c>
      <c r="S24" s="216" t="s">
        <v>12</v>
      </c>
      <c r="T24" s="46"/>
      <c r="U24" s="48"/>
      <c r="V24" s="48"/>
      <c r="W24" s="48"/>
      <c r="X24" s="1"/>
      <c r="Y24" s="1"/>
      <c r="Z24" s="1"/>
      <c r="AA24" s="1"/>
    </row>
    <row r="25" spans="1:27" ht="18.600000000000001">
      <c r="A25" s="195">
        <v>1</v>
      </c>
      <c r="B25" s="199" t="s">
        <v>52</v>
      </c>
      <c r="C25" s="197">
        <v>1778</v>
      </c>
      <c r="D25" s="197">
        <v>1790</v>
      </c>
      <c r="E25" s="201">
        <v>1825</v>
      </c>
      <c r="F25" s="201">
        <v>1787</v>
      </c>
      <c r="G25" s="201">
        <v>1798</v>
      </c>
      <c r="H25" s="201">
        <v>1781</v>
      </c>
      <c r="I25" s="201"/>
      <c r="J25" s="200"/>
      <c r="K25" s="200"/>
      <c r="L25" s="200"/>
      <c r="M25" s="217"/>
      <c r="N25" s="217"/>
      <c r="O25" s="217"/>
      <c r="P25" s="217"/>
      <c r="Q25" s="217"/>
      <c r="R25" s="204">
        <f>SUM(C25:Q25)</f>
        <v>10759</v>
      </c>
      <c r="S25" s="198">
        <f>SUM(C25:Q25)/90</f>
        <v>119.54444444444445</v>
      </c>
      <c r="T25" s="46"/>
      <c r="U25" s="48"/>
      <c r="V25" s="48"/>
      <c r="W25" s="48"/>
      <c r="X25" s="1"/>
      <c r="Y25" s="1"/>
      <c r="Z25" s="1"/>
      <c r="AA25" s="1"/>
    </row>
    <row r="26" spans="1:27" ht="18.600000000000001">
      <c r="A26" s="195">
        <v>2</v>
      </c>
      <c r="B26" s="199" t="s">
        <v>28</v>
      </c>
      <c r="C26" s="197">
        <v>1686</v>
      </c>
      <c r="D26" s="197">
        <v>0</v>
      </c>
      <c r="E26" s="201">
        <v>1753</v>
      </c>
      <c r="F26" s="201">
        <v>1749</v>
      </c>
      <c r="G26" s="201">
        <v>1705</v>
      </c>
      <c r="H26" s="201">
        <v>1728</v>
      </c>
      <c r="I26" s="201"/>
      <c r="J26" s="201"/>
      <c r="K26" s="197"/>
      <c r="L26" s="197"/>
      <c r="M26" s="202"/>
      <c r="N26" s="202"/>
      <c r="O26" s="217"/>
      <c r="P26" s="203"/>
      <c r="Q26" s="203"/>
      <c r="R26" s="204">
        <f>SUM(C26:Q26)</f>
        <v>8621</v>
      </c>
      <c r="S26" s="198">
        <f>SUM(C26:Q26)/75</f>
        <v>114.94666666666667</v>
      </c>
      <c r="T26" s="46"/>
      <c r="U26" s="48"/>
      <c r="V26" s="48"/>
      <c r="W26" s="48"/>
      <c r="X26" s="1"/>
      <c r="Y26" s="1"/>
      <c r="Z26" s="1"/>
      <c r="AA26" s="1"/>
    </row>
    <row r="27" spans="1:27" ht="18.600000000000001">
      <c r="A27" s="195">
        <v>3</v>
      </c>
      <c r="B27" s="199" t="s">
        <v>31</v>
      </c>
      <c r="C27" s="200">
        <v>0</v>
      </c>
      <c r="D27" s="201">
        <v>1609</v>
      </c>
      <c r="E27" s="201">
        <v>1760</v>
      </c>
      <c r="F27" s="201">
        <v>1765</v>
      </c>
      <c r="G27" s="201">
        <v>0</v>
      </c>
      <c r="H27" s="201">
        <v>1730</v>
      </c>
      <c r="I27" s="197"/>
      <c r="J27" s="197"/>
      <c r="K27" s="197"/>
      <c r="L27" s="197"/>
      <c r="M27" s="202"/>
      <c r="N27" s="203"/>
      <c r="O27" s="203"/>
      <c r="P27" s="203"/>
      <c r="Q27" s="219"/>
      <c r="R27" s="204">
        <f>SUM(C27:Q27)</f>
        <v>6864</v>
      </c>
      <c r="S27" s="198">
        <f>SUM(C27:Q27)/60</f>
        <v>114.4</v>
      </c>
      <c r="T27" s="46"/>
      <c r="U27" s="48"/>
      <c r="V27" s="48"/>
      <c r="W27" s="48"/>
      <c r="X27" s="1"/>
      <c r="Y27" s="1"/>
      <c r="Z27" s="1"/>
      <c r="AA27" s="1"/>
    </row>
    <row r="28" spans="1:27" ht="18.600000000000001">
      <c r="A28" s="195">
        <v>4</v>
      </c>
      <c r="B28" s="199" t="s">
        <v>30</v>
      </c>
      <c r="C28" s="200">
        <v>0</v>
      </c>
      <c r="D28" s="201">
        <v>0</v>
      </c>
      <c r="E28" s="201">
        <v>1752</v>
      </c>
      <c r="F28" s="201">
        <v>1690</v>
      </c>
      <c r="G28" s="201">
        <v>1632</v>
      </c>
      <c r="H28" s="201">
        <v>1767</v>
      </c>
      <c r="I28" s="197"/>
      <c r="J28" s="197"/>
      <c r="K28" s="197"/>
      <c r="L28" s="197"/>
      <c r="M28" s="202"/>
      <c r="N28" s="203"/>
      <c r="O28" s="203"/>
      <c r="P28" s="203"/>
      <c r="Q28" s="203"/>
      <c r="R28" s="204">
        <f>SUM(C28:Q28)</f>
        <v>6841</v>
      </c>
      <c r="S28" s="198">
        <f>SUM(C28:Q28)/60</f>
        <v>114.01666666666667</v>
      </c>
      <c r="T28" s="46"/>
      <c r="U28" s="49"/>
      <c r="V28" s="49"/>
      <c r="W28" s="49"/>
      <c r="X28" s="1"/>
      <c r="Y28" s="1"/>
      <c r="Z28" s="1"/>
      <c r="AA28" s="1"/>
    </row>
    <row r="29" spans="1:27" ht="18.600000000000001">
      <c r="A29" s="195">
        <v>5</v>
      </c>
      <c r="B29" s="199" t="s">
        <v>25</v>
      </c>
      <c r="C29" s="197">
        <v>0</v>
      </c>
      <c r="D29" s="201">
        <v>1670</v>
      </c>
      <c r="E29" s="201">
        <v>0</v>
      </c>
      <c r="F29" s="201">
        <v>0</v>
      </c>
      <c r="G29" s="201">
        <v>0</v>
      </c>
      <c r="H29" s="201">
        <v>0</v>
      </c>
      <c r="I29" s="197"/>
      <c r="J29" s="197"/>
      <c r="K29" s="197"/>
      <c r="L29" s="197"/>
      <c r="M29" s="202"/>
      <c r="N29" s="203"/>
      <c r="O29" s="203"/>
      <c r="P29" s="203"/>
      <c r="Q29" s="203"/>
      <c r="R29" s="204">
        <f>SUM(C29:Q29)</f>
        <v>1670</v>
      </c>
      <c r="S29" s="198">
        <f>SUM(C29:Q29)/15</f>
        <v>111.33333333333333</v>
      </c>
      <c r="T29" s="46"/>
      <c r="U29" s="319"/>
      <c r="V29" s="319"/>
      <c r="W29" s="319"/>
      <c r="X29" s="1"/>
      <c r="Y29" s="1"/>
      <c r="Z29" s="1"/>
      <c r="AA29" s="1"/>
    </row>
    <row r="30" spans="1:27" ht="18.600000000000001">
      <c r="A30" s="195">
        <v>6</v>
      </c>
      <c r="B30" s="199" t="s">
        <v>29</v>
      </c>
      <c r="C30" s="197">
        <v>1637</v>
      </c>
      <c r="D30" s="218">
        <v>1691</v>
      </c>
      <c r="E30" s="197">
        <v>1718</v>
      </c>
      <c r="F30" s="197">
        <v>1653</v>
      </c>
      <c r="G30" s="201">
        <v>1588</v>
      </c>
      <c r="H30" s="201">
        <v>1725</v>
      </c>
      <c r="I30" s="201"/>
      <c r="J30" s="201"/>
      <c r="K30" s="197"/>
      <c r="L30" s="197"/>
      <c r="M30" s="202"/>
      <c r="N30" s="202"/>
      <c r="O30" s="217"/>
      <c r="P30" s="203"/>
      <c r="Q30" s="203"/>
      <c r="R30" s="204">
        <f>SUM(C30:Q30)</f>
        <v>10012</v>
      </c>
      <c r="S30" s="198">
        <f>SUM(C30:Q30)/90</f>
        <v>111.24444444444444</v>
      </c>
      <c r="T30" s="46"/>
      <c r="U30" s="48"/>
      <c r="V30" s="48"/>
      <c r="W30" s="48"/>
      <c r="X30" s="1"/>
      <c r="Y30" s="1"/>
      <c r="Z30" s="1"/>
      <c r="AA30" s="1"/>
    </row>
    <row r="31" spans="1:27" ht="18.600000000000001">
      <c r="A31" s="195">
        <v>7</v>
      </c>
      <c r="B31" s="199" t="s">
        <v>33</v>
      </c>
      <c r="C31" s="197">
        <v>1595</v>
      </c>
      <c r="D31" s="197">
        <v>0</v>
      </c>
      <c r="E31" s="201">
        <v>0</v>
      </c>
      <c r="F31" s="201">
        <v>0</v>
      </c>
      <c r="G31" s="201">
        <v>1714</v>
      </c>
      <c r="H31" s="201">
        <v>0</v>
      </c>
      <c r="I31" s="201"/>
      <c r="J31" s="201"/>
      <c r="K31" s="197"/>
      <c r="L31" s="197"/>
      <c r="M31" s="202"/>
      <c r="N31" s="202"/>
      <c r="O31" s="202"/>
      <c r="P31" s="203"/>
      <c r="Q31" s="203"/>
      <c r="R31" s="204">
        <f>SUM(C31:Q31)</f>
        <v>3309</v>
      </c>
      <c r="S31" s="198">
        <f>SUM(C31:Q31)/30</f>
        <v>110.3</v>
      </c>
      <c r="T31" s="46"/>
      <c r="U31" s="48"/>
      <c r="V31" s="48"/>
      <c r="W31" s="48"/>
      <c r="X31" s="1"/>
      <c r="Y31" s="1"/>
      <c r="Z31" s="1"/>
      <c r="AA31" s="1"/>
    </row>
    <row r="32" spans="1:27" ht="18.600000000000001">
      <c r="A32" s="195">
        <v>8</v>
      </c>
      <c r="B32" s="199" t="s">
        <v>34</v>
      </c>
      <c r="C32" s="197">
        <v>1616</v>
      </c>
      <c r="D32" s="197">
        <v>0</v>
      </c>
      <c r="E32" s="201">
        <v>1606</v>
      </c>
      <c r="F32" s="201">
        <v>0</v>
      </c>
      <c r="G32" s="201">
        <v>1626</v>
      </c>
      <c r="H32" s="201">
        <v>1673</v>
      </c>
      <c r="I32" s="201"/>
      <c r="J32" s="200"/>
      <c r="K32" s="200"/>
      <c r="L32" s="200"/>
      <c r="M32" s="217"/>
      <c r="N32" s="217"/>
      <c r="O32" s="217"/>
      <c r="P32" s="217"/>
      <c r="Q32" s="217"/>
      <c r="R32" s="204">
        <f>SUM(C32:Q32)</f>
        <v>6521</v>
      </c>
      <c r="S32" s="198">
        <f>SUM(C32:Q32)/60</f>
        <v>108.68333333333334</v>
      </c>
      <c r="T32" s="46"/>
      <c r="U32" s="320"/>
      <c r="V32" s="320"/>
      <c r="W32" s="320"/>
      <c r="X32" s="1"/>
      <c r="Y32" s="1"/>
      <c r="Z32" s="1"/>
      <c r="AA32" s="1"/>
    </row>
    <row r="33" spans="1:27" ht="18.600000000000001">
      <c r="A33" s="195">
        <v>9</v>
      </c>
      <c r="B33" s="199" t="s">
        <v>64</v>
      </c>
      <c r="C33" s="197">
        <v>1633</v>
      </c>
      <c r="D33" s="197">
        <v>1643</v>
      </c>
      <c r="E33" s="197">
        <v>1524</v>
      </c>
      <c r="F33" s="197">
        <v>1603</v>
      </c>
      <c r="G33" s="201">
        <v>1618</v>
      </c>
      <c r="H33" s="201">
        <v>1595</v>
      </c>
      <c r="I33" s="201"/>
      <c r="J33" s="201"/>
      <c r="K33" s="197"/>
      <c r="L33" s="197"/>
      <c r="M33" s="202"/>
      <c r="N33" s="202"/>
      <c r="O33" s="217"/>
      <c r="P33" s="203"/>
      <c r="Q33" s="203"/>
      <c r="R33" s="204">
        <f>SUM(C33:Q33)</f>
        <v>9616</v>
      </c>
      <c r="S33" s="198">
        <f>SUM(C33:Q33)/90</f>
        <v>106.84444444444445</v>
      </c>
      <c r="T33" s="46"/>
      <c r="U33" s="93"/>
      <c r="V33" s="93"/>
      <c r="W33" s="93"/>
      <c r="X33" s="1"/>
      <c r="Y33" s="1"/>
      <c r="Z33" s="1"/>
      <c r="AA33" s="1"/>
    </row>
    <row r="34" spans="1:27" ht="18.600000000000001">
      <c r="A34" s="195">
        <v>10</v>
      </c>
      <c r="B34" s="199" t="s">
        <v>35</v>
      </c>
      <c r="C34" s="197">
        <v>1568</v>
      </c>
      <c r="D34" s="218">
        <v>1546</v>
      </c>
      <c r="E34" s="197">
        <v>1516</v>
      </c>
      <c r="F34" s="197">
        <v>1633</v>
      </c>
      <c r="G34" s="201">
        <v>1507</v>
      </c>
      <c r="H34" s="201">
        <v>1681</v>
      </c>
      <c r="I34" s="201"/>
      <c r="J34" s="201"/>
      <c r="K34" s="197"/>
      <c r="L34" s="197"/>
      <c r="M34" s="202"/>
      <c r="N34" s="202"/>
      <c r="O34" s="217"/>
      <c r="P34" s="203"/>
      <c r="Q34" s="203"/>
      <c r="R34" s="204">
        <f>SUM(C34:Q34)</f>
        <v>9451</v>
      </c>
      <c r="S34" s="198">
        <f>SUM(C34:Q34)/90</f>
        <v>105.01111111111111</v>
      </c>
      <c r="T34" s="46"/>
      <c r="U34" s="93"/>
      <c r="V34" s="93"/>
      <c r="W34" s="93"/>
      <c r="X34" s="1"/>
      <c r="Y34" s="1"/>
      <c r="Z34" s="1"/>
      <c r="AA34" s="1"/>
    </row>
    <row r="35" spans="1:27" ht="18.600000000000001">
      <c r="A35" s="195">
        <v>11</v>
      </c>
      <c r="B35" s="192" t="s">
        <v>65</v>
      </c>
      <c r="C35" s="200">
        <v>0</v>
      </c>
      <c r="D35" s="258">
        <v>1488</v>
      </c>
      <c r="E35" s="200">
        <v>1571</v>
      </c>
      <c r="F35" s="201">
        <v>0</v>
      </c>
      <c r="G35" s="201">
        <v>1537</v>
      </c>
      <c r="H35" s="201">
        <v>0</v>
      </c>
      <c r="I35" s="201"/>
      <c r="J35" s="201"/>
      <c r="K35" s="197"/>
      <c r="L35" s="197"/>
      <c r="M35" s="202"/>
      <c r="N35" s="202"/>
      <c r="O35" s="202"/>
      <c r="P35" s="203"/>
      <c r="Q35" s="203"/>
      <c r="R35" s="204">
        <f>SUM(C35:Q35)</f>
        <v>4596</v>
      </c>
      <c r="S35" s="198">
        <f>SUM(C35:Q35)/45</f>
        <v>102.13333333333334</v>
      </c>
      <c r="T35" s="46"/>
      <c r="U35" s="93"/>
      <c r="V35" s="93"/>
      <c r="W35" s="93"/>
      <c r="X35" s="1"/>
      <c r="Y35" s="1"/>
      <c r="Z35" s="1"/>
      <c r="AA35" s="1"/>
    </row>
    <row r="36" spans="1:27" ht="18.600000000000001">
      <c r="A36" s="195">
        <v>12</v>
      </c>
      <c r="B36" s="199" t="s">
        <v>32</v>
      </c>
      <c r="C36" s="197">
        <v>0</v>
      </c>
      <c r="D36" s="201">
        <v>0</v>
      </c>
      <c r="E36" s="201">
        <v>0</v>
      </c>
      <c r="F36" s="201">
        <v>0</v>
      </c>
      <c r="G36" s="201">
        <v>0</v>
      </c>
      <c r="H36" s="201">
        <v>0</v>
      </c>
      <c r="I36" s="201"/>
      <c r="J36" s="201"/>
      <c r="K36" s="197"/>
      <c r="L36" s="197"/>
      <c r="M36" s="202"/>
      <c r="N36" s="202"/>
      <c r="O36" s="202"/>
      <c r="P36" s="203"/>
      <c r="Q36" s="203"/>
      <c r="R36" s="204">
        <f>SUM(C36:Q36)</f>
        <v>0</v>
      </c>
      <c r="S36" s="198">
        <f>SUM(C36:Q36)/15</f>
        <v>0</v>
      </c>
      <c r="T36" s="46"/>
      <c r="U36" s="4"/>
      <c r="V36" s="4"/>
      <c r="W36" s="4"/>
      <c r="X36" s="1"/>
      <c r="Y36" s="1"/>
      <c r="Z36" s="1"/>
      <c r="AA36" s="1"/>
    </row>
    <row r="37" spans="1:27" ht="18.600000000000001" hidden="1">
      <c r="A37" s="195">
        <v>2</v>
      </c>
      <c r="B37" s="199" t="s">
        <v>36</v>
      </c>
      <c r="C37" s="200"/>
      <c r="D37" s="201"/>
      <c r="E37" s="201"/>
      <c r="F37" s="201"/>
      <c r="G37" s="201"/>
      <c r="H37" s="201"/>
      <c r="I37" s="197"/>
      <c r="J37" s="197"/>
      <c r="K37" s="197"/>
      <c r="L37" s="197"/>
      <c r="M37" s="202"/>
      <c r="N37" s="203"/>
      <c r="O37" s="203"/>
      <c r="P37" s="203"/>
      <c r="Q37" s="203"/>
      <c r="R37" s="204">
        <f t="shared" ref="R37" si="0">SUM(C37:Q37)</f>
        <v>0</v>
      </c>
      <c r="S37" s="198">
        <f>SUM(C37:Q37)/15</f>
        <v>0</v>
      </c>
      <c r="T37" s="46"/>
      <c r="U37" s="4"/>
      <c r="V37" s="4"/>
      <c r="W37" s="4"/>
      <c r="X37" s="1"/>
      <c r="Y37" s="1"/>
      <c r="Z37" s="1"/>
      <c r="AA37" s="1"/>
    </row>
    <row r="38" spans="1:27" ht="18.600000000000001">
      <c r="A38" s="51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46"/>
      <c r="U38" s="48"/>
      <c r="V38" s="48"/>
      <c r="W38" s="48"/>
      <c r="X38" s="1"/>
      <c r="Y38" s="1"/>
      <c r="Z38" s="1"/>
      <c r="AA38" s="1"/>
    </row>
    <row r="39" spans="1:27" ht="18.600000000000001">
      <c r="A39" s="51"/>
      <c r="B39" s="72" t="s">
        <v>51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46"/>
      <c r="U39" s="1"/>
      <c r="V39" s="1"/>
      <c r="W39" s="1"/>
      <c r="X39" s="1"/>
      <c r="Y39" s="1"/>
      <c r="Z39" s="1"/>
      <c r="AA39" s="1"/>
    </row>
    <row r="40" spans="1:27" ht="18.600000000000001">
      <c r="A40" s="4"/>
      <c r="B40" s="92"/>
      <c r="C40" s="38"/>
      <c r="D40" s="39"/>
      <c r="E40" s="39"/>
      <c r="F40" s="39"/>
      <c r="G40" s="39"/>
      <c r="H40" s="39"/>
      <c r="I40" s="40"/>
      <c r="J40" s="40"/>
      <c r="K40" s="40"/>
      <c r="L40" s="40"/>
      <c r="M40" s="41"/>
      <c r="N40" s="42"/>
      <c r="O40" s="42"/>
      <c r="P40" s="42"/>
      <c r="Q40" s="42"/>
      <c r="R40" s="43"/>
      <c r="S40" s="44"/>
      <c r="T40" s="46"/>
      <c r="U40" s="1"/>
      <c r="V40" s="1"/>
      <c r="W40" s="1"/>
      <c r="X40" s="1"/>
      <c r="Y40" s="1"/>
      <c r="Z40" s="1"/>
      <c r="AA40" s="1"/>
    </row>
    <row r="41" spans="1:27" ht="18.75" customHeight="1">
      <c r="A41" s="4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45"/>
      <c r="U41" s="1"/>
      <c r="V41" s="1"/>
      <c r="W41" s="1"/>
      <c r="X41" s="1"/>
      <c r="Y41" s="1"/>
      <c r="Z41" s="1"/>
      <c r="AA41" s="1"/>
    </row>
    <row r="42" spans="1:27" ht="19.5" customHeight="1">
      <c r="A42" s="4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45"/>
      <c r="U42" s="1"/>
      <c r="V42" s="1"/>
      <c r="W42" s="1"/>
      <c r="X42" s="1"/>
      <c r="Y42" s="1"/>
      <c r="Z42" s="1"/>
      <c r="AA42" s="1"/>
    </row>
    <row r="43" spans="1:27">
      <c r="A43" s="1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50"/>
      <c r="U43" s="1"/>
      <c r="V43" s="1"/>
      <c r="W43" s="1"/>
      <c r="X43" s="1"/>
      <c r="Y43" s="1"/>
      <c r="Z43" s="1"/>
      <c r="AA43" s="1"/>
    </row>
    <row r="44" spans="1:27" ht="20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</sheetData>
  <sortState xmlns:xlrd2="http://schemas.microsoft.com/office/spreadsheetml/2017/richdata2" ref="B25:S36">
    <sortCondition descending="1" ref="S25:S36"/>
  </sortState>
  <mergeCells count="5">
    <mergeCell ref="C1:D1"/>
    <mergeCell ref="C12:D12"/>
    <mergeCell ref="C23:D23"/>
    <mergeCell ref="U29:W29"/>
    <mergeCell ref="U32:W3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3AED9-EFD0-46BA-B32F-DB572BCFA309}">
  <dimension ref="A1:S57"/>
  <sheetViews>
    <sheetView workbookViewId="0">
      <selection activeCell="J5" sqref="J5"/>
    </sheetView>
  </sheetViews>
  <sheetFormatPr defaultRowHeight="14.4"/>
  <cols>
    <col min="1" max="1" width="7" customWidth="1"/>
    <col min="2" max="2" width="29.5546875" customWidth="1"/>
    <col min="3" max="3" width="14.88671875" customWidth="1"/>
    <col min="4" max="4" width="14.77734375" customWidth="1"/>
    <col min="5" max="5" width="18.21875" customWidth="1"/>
    <col min="6" max="6" width="15.5546875" customWidth="1"/>
    <col min="7" max="7" width="17.88671875" customWidth="1"/>
  </cols>
  <sheetData>
    <row r="1" spans="1:19" ht="18" thickBot="1">
      <c r="A1" s="224"/>
      <c r="B1" s="224"/>
      <c r="C1" s="224"/>
      <c r="D1" s="224"/>
      <c r="E1" s="224"/>
      <c r="F1" s="224"/>
      <c r="G1" s="22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30">
      <c r="A2" s="225"/>
      <c r="B2" s="321" t="s">
        <v>15</v>
      </c>
      <c r="C2" s="322"/>
      <c r="D2" s="322"/>
      <c r="E2" s="322"/>
      <c r="F2" s="322"/>
      <c r="G2" s="32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600000000000001">
      <c r="A3" s="225"/>
      <c r="B3" s="226"/>
      <c r="C3" s="324"/>
      <c r="D3" s="324"/>
      <c r="E3" s="324"/>
      <c r="F3" s="227"/>
      <c r="G3" s="22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8.600000000000001">
      <c r="A4" s="225"/>
      <c r="B4" s="228"/>
      <c r="C4" s="279">
        <f>SUM(C6:C37)</f>
        <v>0</v>
      </c>
      <c r="D4" s="282">
        <f>SUM(D6:D35)</f>
        <v>17</v>
      </c>
      <c r="E4" s="283">
        <f>SUM(E6:E35)</f>
        <v>244</v>
      </c>
      <c r="F4" s="285">
        <f>SUM(F6:F35)</f>
        <v>1069</v>
      </c>
      <c r="G4" s="284">
        <f>SUM(G6:G35)</f>
        <v>702</v>
      </c>
      <c r="H4" s="52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21">
      <c r="A5" s="229" t="s">
        <v>16</v>
      </c>
      <c r="B5" s="280" t="s">
        <v>17</v>
      </c>
      <c r="C5" s="281" t="s">
        <v>62</v>
      </c>
      <c r="D5" s="286" t="s">
        <v>57</v>
      </c>
      <c r="E5" s="287" t="s">
        <v>58</v>
      </c>
      <c r="F5" s="287" t="s">
        <v>61</v>
      </c>
      <c r="G5" s="288" t="s">
        <v>60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8.600000000000001">
      <c r="A6" s="230">
        <v>1</v>
      </c>
      <c r="B6" s="289" t="s">
        <v>72</v>
      </c>
      <c r="C6" s="163">
        <v>0</v>
      </c>
      <c r="D6" s="163">
        <v>8</v>
      </c>
      <c r="E6" s="163">
        <v>41</v>
      </c>
      <c r="F6" s="163">
        <v>15</v>
      </c>
      <c r="G6" s="290">
        <v>4</v>
      </c>
      <c r="H6" s="48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8.600000000000001">
      <c r="A7" s="230">
        <v>2</v>
      </c>
      <c r="B7" s="275" t="s">
        <v>46</v>
      </c>
      <c r="C7" s="163">
        <v>0</v>
      </c>
      <c r="D7" s="163">
        <v>5</v>
      </c>
      <c r="E7" s="163">
        <v>31</v>
      </c>
      <c r="F7" s="163">
        <v>22</v>
      </c>
      <c r="G7" s="290">
        <v>7</v>
      </c>
      <c r="H7" s="48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8.600000000000001">
      <c r="A8" s="230">
        <v>3</v>
      </c>
      <c r="B8" s="275" t="s">
        <v>45</v>
      </c>
      <c r="C8" s="163">
        <v>0</v>
      </c>
      <c r="D8" s="163">
        <v>4</v>
      </c>
      <c r="E8" s="163">
        <v>30</v>
      </c>
      <c r="F8" s="163">
        <v>25</v>
      </c>
      <c r="G8" s="290">
        <v>5</v>
      </c>
      <c r="H8" s="48"/>
      <c r="I8" s="1"/>
      <c r="J8" s="1"/>
      <c r="K8" s="76"/>
      <c r="L8" s="1"/>
      <c r="M8" s="1"/>
      <c r="N8" s="1"/>
      <c r="O8" s="1"/>
      <c r="P8" s="1"/>
      <c r="Q8" s="1"/>
      <c r="R8" s="1"/>
      <c r="S8" s="1"/>
    </row>
    <row r="9" spans="1:19" ht="18.600000000000001">
      <c r="A9" s="230">
        <v>4</v>
      </c>
      <c r="B9" s="275" t="s">
        <v>11</v>
      </c>
      <c r="C9" s="163">
        <v>0</v>
      </c>
      <c r="D9" s="163">
        <v>0</v>
      </c>
      <c r="E9" s="163">
        <v>22</v>
      </c>
      <c r="F9" s="163">
        <v>43</v>
      </c>
      <c r="G9" s="290">
        <v>9</v>
      </c>
      <c r="H9" s="48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8.600000000000001">
      <c r="A10" s="230">
        <v>5</v>
      </c>
      <c r="B10" s="275" t="s">
        <v>2</v>
      </c>
      <c r="C10" s="163">
        <v>0</v>
      </c>
      <c r="D10" s="163">
        <v>0</v>
      </c>
      <c r="E10" s="163">
        <v>21</v>
      </c>
      <c r="F10" s="163">
        <v>58</v>
      </c>
      <c r="G10" s="290">
        <v>10</v>
      </c>
      <c r="H10" s="4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8.600000000000001">
      <c r="A11" s="230">
        <v>6</v>
      </c>
      <c r="B11" s="275" t="s">
        <v>3</v>
      </c>
      <c r="C11" s="163">
        <v>0</v>
      </c>
      <c r="D11" s="163">
        <v>0</v>
      </c>
      <c r="E11" s="163">
        <v>20</v>
      </c>
      <c r="F11" s="163">
        <v>53</v>
      </c>
      <c r="G11" s="290">
        <v>17</v>
      </c>
      <c r="H11" s="4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8.600000000000001">
      <c r="A12" s="230">
        <v>7</v>
      </c>
      <c r="B12" s="275" t="s">
        <v>20</v>
      </c>
      <c r="C12" s="163">
        <v>0</v>
      </c>
      <c r="D12" s="163">
        <v>0</v>
      </c>
      <c r="E12" s="163">
        <v>15</v>
      </c>
      <c r="F12" s="163">
        <v>60</v>
      </c>
      <c r="G12" s="290">
        <v>15</v>
      </c>
      <c r="H12" s="48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8.600000000000001">
      <c r="A13" s="230">
        <v>8</v>
      </c>
      <c r="B13" s="275" t="s">
        <v>18</v>
      </c>
      <c r="C13" s="163">
        <v>0</v>
      </c>
      <c r="D13" s="163">
        <v>0</v>
      </c>
      <c r="E13" s="163">
        <v>12</v>
      </c>
      <c r="F13" s="163">
        <v>55</v>
      </c>
      <c r="G13" s="290">
        <v>20</v>
      </c>
      <c r="H13" s="48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600000000000001">
      <c r="A14" s="230">
        <v>9</v>
      </c>
      <c r="B14" s="275" t="s">
        <v>19</v>
      </c>
      <c r="C14" s="163">
        <v>0</v>
      </c>
      <c r="D14" s="163">
        <v>0</v>
      </c>
      <c r="E14" s="163">
        <v>11</v>
      </c>
      <c r="F14" s="163">
        <v>62</v>
      </c>
      <c r="G14" s="290">
        <v>17</v>
      </c>
      <c r="H14" s="4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8.600000000000001">
      <c r="A15" s="230">
        <v>10</v>
      </c>
      <c r="B15" s="275" t="s">
        <v>59</v>
      </c>
      <c r="C15" s="163">
        <v>0</v>
      </c>
      <c r="D15" s="163">
        <v>0</v>
      </c>
      <c r="E15" s="163">
        <v>8</v>
      </c>
      <c r="F15" s="163">
        <v>57</v>
      </c>
      <c r="G15" s="290">
        <v>9</v>
      </c>
      <c r="H15" s="4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8.600000000000001">
      <c r="A16" s="230">
        <v>11</v>
      </c>
      <c r="B16" s="275" t="s">
        <v>21</v>
      </c>
      <c r="C16" s="163">
        <v>0</v>
      </c>
      <c r="D16" s="163">
        <v>0</v>
      </c>
      <c r="E16" s="163">
        <v>7</v>
      </c>
      <c r="F16" s="163">
        <v>70</v>
      </c>
      <c r="G16" s="290">
        <v>13</v>
      </c>
      <c r="H16" s="48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8.600000000000001">
      <c r="A17" s="230">
        <v>12</v>
      </c>
      <c r="B17" s="275" t="s">
        <v>50</v>
      </c>
      <c r="C17" s="163">
        <v>0</v>
      </c>
      <c r="D17" s="163">
        <v>0</v>
      </c>
      <c r="E17" s="163">
        <v>7</v>
      </c>
      <c r="F17" s="163">
        <v>51</v>
      </c>
      <c r="G17" s="290">
        <v>17</v>
      </c>
      <c r="H17" s="4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8.600000000000001">
      <c r="A18" s="230">
        <v>13</v>
      </c>
      <c r="B18" s="275" t="s">
        <v>26</v>
      </c>
      <c r="C18" s="163">
        <v>0</v>
      </c>
      <c r="D18" s="163">
        <v>0</v>
      </c>
      <c r="E18" s="163">
        <v>7</v>
      </c>
      <c r="F18" s="163">
        <v>48</v>
      </c>
      <c r="G18" s="290">
        <v>28</v>
      </c>
      <c r="H18" s="48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8.600000000000001">
      <c r="A19" s="230">
        <v>14</v>
      </c>
      <c r="B19" s="275" t="s">
        <v>41</v>
      </c>
      <c r="C19" s="163">
        <v>0</v>
      </c>
      <c r="D19" s="163">
        <v>0</v>
      </c>
      <c r="E19" s="163">
        <v>3</v>
      </c>
      <c r="F19" s="163">
        <v>50</v>
      </c>
      <c r="G19" s="290">
        <v>33</v>
      </c>
      <c r="H19" s="48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8.600000000000001">
      <c r="A20" s="230">
        <v>15</v>
      </c>
      <c r="B20" s="275" t="s">
        <v>23</v>
      </c>
      <c r="C20" s="163">
        <v>0</v>
      </c>
      <c r="D20" s="163">
        <v>0</v>
      </c>
      <c r="E20" s="163">
        <v>3</v>
      </c>
      <c r="F20" s="163">
        <v>50</v>
      </c>
      <c r="G20" s="290">
        <v>21</v>
      </c>
      <c r="H20" s="48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8.600000000000001">
      <c r="A21" s="230">
        <v>16</v>
      </c>
      <c r="B21" s="275" t="s">
        <v>52</v>
      </c>
      <c r="C21" s="163">
        <v>0</v>
      </c>
      <c r="D21" s="163">
        <v>0</v>
      </c>
      <c r="E21" s="163">
        <v>1</v>
      </c>
      <c r="F21" s="163">
        <v>58</v>
      </c>
      <c r="G21" s="290">
        <v>30</v>
      </c>
      <c r="H21" s="4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8.600000000000001">
      <c r="A22" s="230">
        <v>17</v>
      </c>
      <c r="B22" s="275" t="s">
        <v>49</v>
      </c>
      <c r="C22" s="163">
        <v>0</v>
      </c>
      <c r="D22" s="163">
        <v>0</v>
      </c>
      <c r="E22" s="163">
        <v>1</v>
      </c>
      <c r="F22" s="163">
        <v>47</v>
      </c>
      <c r="G22" s="290">
        <v>25</v>
      </c>
      <c r="H22" s="48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8.600000000000001">
      <c r="A23" s="230">
        <v>18</v>
      </c>
      <c r="B23" s="275" t="s">
        <v>22</v>
      </c>
      <c r="C23" s="163">
        <v>0</v>
      </c>
      <c r="D23" s="163">
        <v>0</v>
      </c>
      <c r="E23" s="163">
        <v>1</v>
      </c>
      <c r="F23" s="163">
        <v>37</v>
      </c>
      <c r="G23" s="290">
        <v>33</v>
      </c>
      <c r="H23" s="48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8.600000000000001">
      <c r="A24" s="230">
        <v>19</v>
      </c>
      <c r="B24" s="275" t="s">
        <v>28</v>
      </c>
      <c r="C24" s="163">
        <v>0</v>
      </c>
      <c r="D24" s="163">
        <v>0</v>
      </c>
      <c r="E24" s="163">
        <v>1</v>
      </c>
      <c r="F24" s="163">
        <v>32</v>
      </c>
      <c r="G24" s="290">
        <v>37</v>
      </c>
      <c r="H24" s="48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8.600000000000001">
      <c r="A25" s="230">
        <v>20</v>
      </c>
      <c r="B25" s="276" t="s">
        <v>31</v>
      </c>
      <c r="C25" s="163">
        <v>0</v>
      </c>
      <c r="D25" s="274">
        <v>0</v>
      </c>
      <c r="E25" s="163">
        <v>1</v>
      </c>
      <c r="F25" s="163">
        <v>24</v>
      </c>
      <c r="G25" s="290">
        <v>27</v>
      </c>
      <c r="H25" s="48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8.600000000000001">
      <c r="A26" s="230">
        <v>21</v>
      </c>
      <c r="B26" s="275" t="s">
        <v>30</v>
      </c>
      <c r="C26" s="163">
        <v>0</v>
      </c>
      <c r="D26" s="163">
        <v>0</v>
      </c>
      <c r="E26" s="163">
        <v>1</v>
      </c>
      <c r="F26" s="163">
        <v>21</v>
      </c>
      <c r="G26" s="290">
        <v>34</v>
      </c>
      <c r="H26" s="4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8.600000000000001">
      <c r="A27" s="230">
        <v>22</v>
      </c>
      <c r="B27" s="275" t="s">
        <v>24</v>
      </c>
      <c r="C27" s="163">
        <v>0</v>
      </c>
      <c r="D27" s="163">
        <v>0</v>
      </c>
      <c r="E27" s="163">
        <v>0</v>
      </c>
      <c r="F27" s="163">
        <v>50</v>
      </c>
      <c r="G27" s="290">
        <v>37</v>
      </c>
      <c r="H27" s="4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8.600000000000001">
      <c r="A28" s="230">
        <v>23</v>
      </c>
      <c r="B28" s="275" t="s">
        <v>29</v>
      </c>
      <c r="C28" s="163">
        <v>0</v>
      </c>
      <c r="D28" s="163">
        <v>0</v>
      </c>
      <c r="E28" s="163">
        <v>0</v>
      </c>
      <c r="F28" s="163">
        <v>28</v>
      </c>
      <c r="G28" s="290">
        <v>55</v>
      </c>
      <c r="H28" s="48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8.600000000000001">
      <c r="A29" s="230">
        <v>24</v>
      </c>
      <c r="B29" s="275" t="s">
        <v>34</v>
      </c>
      <c r="C29" s="163">
        <v>0</v>
      </c>
      <c r="D29" s="163">
        <v>0</v>
      </c>
      <c r="E29" s="163">
        <v>0</v>
      </c>
      <c r="F29" s="163">
        <v>14</v>
      </c>
      <c r="G29" s="290">
        <v>35</v>
      </c>
      <c r="H29" s="48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8.600000000000001">
      <c r="A30" s="230">
        <v>25</v>
      </c>
      <c r="B30" s="275" t="s">
        <v>35</v>
      </c>
      <c r="C30" s="163">
        <v>0</v>
      </c>
      <c r="D30" s="163">
        <v>0</v>
      </c>
      <c r="E30" s="163">
        <v>0</v>
      </c>
      <c r="F30" s="269">
        <v>12</v>
      </c>
      <c r="G30" s="290">
        <v>53</v>
      </c>
      <c r="H30" s="48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8.600000000000001">
      <c r="A31" s="230">
        <v>26</v>
      </c>
      <c r="B31" s="276" t="s">
        <v>64</v>
      </c>
      <c r="C31" s="163">
        <v>0</v>
      </c>
      <c r="D31" s="270">
        <v>0</v>
      </c>
      <c r="E31" s="270">
        <v>0</v>
      </c>
      <c r="F31" s="271">
        <v>11</v>
      </c>
      <c r="G31" s="290">
        <v>59</v>
      </c>
      <c r="H31" s="4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8.600000000000001">
      <c r="A32" s="230">
        <v>27</v>
      </c>
      <c r="B32" s="275" t="s">
        <v>33</v>
      </c>
      <c r="C32" s="163">
        <v>0</v>
      </c>
      <c r="D32" s="163">
        <v>0</v>
      </c>
      <c r="E32" s="163">
        <v>0</v>
      </c>
      <c r="F32" s="163">
        <v>9</v>
      </c>
      <c r="G32" s="290">
        <v>15</v>
      </c>
      <c r="H32" s="48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8.600000000000001">
      <c r="A33" s="230"/>
      <c r="B33" s="276" t="s">
        <v>65</v>
      </c>
      <c r="C33" s="163"/>
      <c r="D33" s="268">
        <v>0</v>
      </c>
      <c r="E33" s="268">
        <v>0</v>
      </c>
      <c r="F33" s="268">
        <v>4</v>
      </c>
      <c r="G33" s="290">
        <v>26</v>
      </c>
      <c r="H33" s="48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8.600000000000001">
      <c r="A34" s="230">
        <v>28</v>
      </c>
      <c r="B34" s="275" t="s">
        <v>25</v>
      </c>
      <c r="C34" s="163">
        <v>0</v>
      </c>
      <c r="D34" s="268">
        <v>0</v>
      </c>
      <c r="E34" s="268">
        <v>0</v>
      </c>
      <c r="F34" s="268">
        <v>3</v>
      </c>
      <c r="G34" s="290">
        <v>11</v>
      </c>
      <c r="H34" s="48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2" thickBot="1">
      <c r="A35" s="230">
        <v>29</v>
      </c>
      <c r="B35" s="272" t="s">
        <v>32</v>
      </c>
      <c r="C35" s="231">
        <v>0</v>
      </c>
      <c r="D35" s="273">
        <v>0</v>
      </c>
      <c r="E35" s="231">
        <v>0</v>
      </c>
      <c r="F35" s="231">
        <v>0</v>
      </c>
      <c r="G35" s="273">
        <v>0</v>
      </c>
      <c r="H35" s="48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8.600000000000001">
      <c r="A36" s="53"/>
      <c r="B36" s="99"/>
      <c r="C36" s="99"/>
      <c r="D36" s="54"/>
      <c r="E36" s="48"/>
      <c r="F36" s="55"/>
      <c r="G36" s="1"/>
      <c r="H36" s="48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8.600000000000001">
      <c r="A37" s="53"/>
      <c r="B37" s="99"/>
      <c r="C37" s="99"/>
      <c r="D37" s="54"/>
      <c r="E37" s="48"/>
      <c r="F37" s="55"/>
      <c r="G37" s="1"/>
      <c r="H37" s="48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8.600000000000001">
      <c r="A38" s="53"/>
      <c r="B38" s="99"/>
      <c r="C38" s="99"/>
      <c r="D38" s="54"/>
      <c r="E38" s="48"/>
      <c r="F38" s="55"/>
      <c r="G38" s="1"/>
      <c r="H38" s="48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8.600000000000001">
      <c r="A39" s="53"/>
      <c r="B39" s="99"/>
      <c r="C39" s="99"/>
      <c r="D39" s="56"/>
      <c r="E39" s="48"/>
      <c r="F39" s="55"/>
      <c r="G39" s="1"/>
      <c r="H39" s="48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8.600000000000001">
      <c r="A40" s="53"/>
      <c r="B40" s="100"/>
      <c r="C40" s="100"/>
      <c r="D40" s="54"/>
      <c r="E40" s="22"/>
      <c r="F40" s="55"/>
      <c r="G40" s="1"/>
      <c r="H40" s="48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600000000000001">
      <c r="A41" s="53"/>
      <c r="B41" s="100"/>
      <c r="C41" s="100"/>
      <c r="D41" s="57"/>
      <c r="E41" s="48"/>
      <c r="F41" s="55"/>
      <c r="G41" s="1"/>
      <c r="H41" s="48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>
      <c r="A42" s="323"/>
      <c r="B42" s="323"/>
      <c r="C42" s="323"/>
      <c r="D42" s="323"/>
      <c r="E42" s="323"/>
      <c r="F42" s="323"/>
      <c r="G42" s="323"/>
      <c r="H42" s="32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21.6">
      <c r="A43" s="1"/>
      <c r="B43" s="1"/>
      <c r="C43" s="1"/>
      <c r="D43" s="1"/>
      <c r="E43" s="59"/>
      <c r="F43" s="58"/>
      <c r="G43" s="1"/>
      <c r="H43" s="59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</sheetData>
  <mergeCells count="3">
    <mergeCell ref="B2:G2"/>
    <mergeCell ref="A42:H42"/>
    <mergeCell ref="C3:E3"/>
  </mergeCell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A0B0C-3175-4345-AD6D-1896C0BDB0A2}">
  <dimension ref="A1:AC65"/>
  <sheetViews>
    <sheetView workbookViewId="0">
      <selection activeCell="X7" sqref="X7:X8"/>
    </sheetView>
  </sheetViews>
  <sheetFormatPr defaultRowHeight="14.4"/>
  <cols>
    <col min="1" max="1" width="5.88671875" customWidth="1"/>
    <col min="2" max="2" width="28.109375" customWidth="1"/>
    <col min="3" max="3" width="13.44140625" customWidth="1"/>
    <col min="4" max="4" width="10" customWidth="1"/>
    <col min="5" max="21" width="5.6640625" customWidth="1"/>
    <col min="22" max="22" width="6" customWidth="1"/>
  </cols>
  <sheetData>
    <row r="1" spans="1:29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4.6">
      <c r="A2" s="325"/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1"/>
      <c r="W2" s="1"/>
      <c r="X2" s="1"/>
      <c r="Y2" s="1"/>
      <c r="Z2" s="1"/>
      <c r="AA2" s="1"/>
      <c r="AB2" s="1"/>
      <c r="AC2" s="1"/>
    </row>
    <row r="3" spans="1:29" ht="21">
      <c r="A3" s="17"/>
      <c r="B3" s="17"/>
      <c r="C3" s="65"/>
      <c r="D3" s="65"/>
      <c r="E3" s="66"/>
      <c r="F3" s="66"/>
      <c r="G3" s="66"/>
      <c r="H3" s="64"/>
      <c r="I3" s="66"/>
      <c r="J3" s="66"/>
      <c r="K3" s="66"/>
      <c r="L3" s="66"/>
      <c r="M3" s="66"/>
      <c r="N3" s="18"/>
      <c r="O3" s="60"/>
      <c r="P3" s="60"/>
      <c r="Q3" s="60"/>
      <c r="R3" s="60"/>
      <c r="S3" s="60"/>
      <c r="T3" s="61"/>
      <c r="U3" s="1"/>
      <c r="V3" s="1"/>
      <c r="W3" s="1"/>
      <c r="X3" s="1"/>
      <c r="Y3" s="1"/>
      <c r="Z3" s="1"/>
      <c r="AA3" s="1"/>
      <c r="AB3" s="1"/>
      <c r="AC3" s="1"/>
    </row>
    <row r="4" spans="1:29" ht="27.6">
      <c r="A4" s="15"/>
      <c r="B4" s="327" t="s">
        <v>37</v>
      </c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1"/>
      <c r="X4" s="1"/>
      <c r="Y4" s="1"/>
      <c r="Z4" s="1"/>
      <c r="AA4" s="1"/>
      <c r="AB4" s="1"/>
      <c r="AC4" s="1"/>
    </row>
    <row r="5" spans="1:29" ht="18.600000000000001">
      <c r="A5" s="19"/>
      <c r="B5" s="15"/>
      <c r="C5" s="78" t="s">
        <v>39</v>
      </c>
      <c r="D5" s="97" t="s">
        <v>38</v>
      </c>
      <c r="E5" s="79">
        <v>1</v>
      </c>
      <c r="F5" s="80">
        <v>2</v>
      </c>
      <c r="G5" s="80">
        <v>3</v>
      </c>
      <c r="H5" s="81">
        <v>4</v>
      </c>
      <c r="I5" s="82">
        <v>5</v>
      </c>
      <c r="J5" s="63"/>
      <c r="K5" s="79">
        <v>6</v>
      </c>
      <c r="L5" s="80">
        <v>7</v>
      </c>
      <c r="M5" s="80">
        <v>8</v>
      </c>
      <c r="N5" s="81">
        <v>9</v>
      </c>
      <c r="O5" s="83">
        <v>10</v>
      </c>
      <c r="P5" s="68"/>
      <c r="Q5" s="84">
        <v>11</v>
      </c>
      <c r="R5" s="85">
        <v>12</v>
      </c>
      <c r="S5" s="85">
        <v>13</v>
      </c>
      <c r="T5" s="81">
        <v>14</v>
      </c>
      <c r="U5" s="83">
        <v>15</v>
      </c>
      <c r="V5" s="71"/>
      <c r="W5" s="1"/>
      <c r="X5" s="1"/>
      <c r="Y5" s="1"/>
      <c r="Z5" s="1"/>
      <c r="AA5" s="1"/>
      <c r="AB5" s="1"/>
      <c r="AC5" s="1"/>
    </row>
    <row r="6" spans="1:29" ht="18.600000000000001">
      <c r="A6" s="232">
        <v>1</v>
      </c>
      <c r="B6" s="291" t="s">
        <v>72</v>
      </c>
      <c r="C6" s="236">
        <v>45224</v>
      </c>
      <c r="D6" s="237">
        <f>SUM(E6:I6,K6:O6,Q6:U6)</f>
        <v>2120</v>
      </c>
      <c r="E6" s="80">
        <v>129</v>
      </c>
      <c r="F6" s="80">
        <v>148</v>
      </c>
      <c r="G6" s="80">
        <v>144</v>
      </c>
      <c r="H6" s="81">
        <v>148</v>
      </c>
      <c r="I6" s="80">
        <v>135</v>
      </c>
      <c r="J6" s="238">
        <f>SUM(E6:I6)</f>
        <v>704</v>
      </c>
      <c r="K6" s="80">
        <v>140</v>
      </c>
      <c r="L6" s="80">
        <v>132</v>
      </c>
      <c r="M6" s="80">
        <v>144</v>
      </c>
      <c r="N6" s="81">
        <v>144</v>
      </c>
      <c r="O6" s="85">
        <v>148</v>
      </c>
      <c r="P6" s="238">
        <f>SUM(K6:O6)</f>
        <v>708</v>
      </c>
      <c r="Q6" s="293">
        <v>146</v>
      </c>
      <c r="R6" s="85">
        <v>143</v>
      </c>
      <c r="S6" s="85">
        <v>133</v>
      </c>
      <c r="T6" s="81">
        <v>142</v>
      </c>
      <c r="U6" s="294">
        <v>144</v>
      </c>
      <c r="V6" s="239">
        <f>SUM(Q6:U6)</f>
        <v>708</v>
      </c>
      <c r="W6" s="1"/>
      <c r="X6" s="1"/>
      <c r="Y6" s="1"/>
      <c r="Z6" s="1"/>
      <c r="AA6" s="1"/>
      <c r="AB6" s="1"/>
      <c r="AC6" s="1"/>
    </row>
    <row r="7" spans="1:29" ht="18.600000000000001">
      <c r="A7" s="232">
        <v>2</v>
      </c>
      <c r="B7" s="292" t="s">
        <v>46</v>
      </c>
      <c r="C7" s="69">
        <v>45238</v>
      </c>
      <c r="D7" s="240">
        <f>SUM(E7:I7,K7:O7,Q7:U7)</f>
        <v>2091</v>
      </c>
      <c r="E7" s="63">
        <v>147</v>
      </c>
      <c r="F7" s="63">
        <v>140</v>
      </c>
      <c r="G7" s="63">
        <v>140</v>
      </c>
      <c r="H7" s="63">
        <v>140</v>
      </c>
      <c r="I7" s="63">
        <v>126</v>
      </c>
      <c r="J7" s="98">
        <f>SUM(E7:I7)</f>
        <v>693</v>
      </c>
      <c r="K7" s="63">
        <v>148</v>
      </c>
      <c r="L7" s="63">
        <v>148</v>
      </c>
      <c r="M7" s="63">
        <v>129</v>
      </c>
      <c r="N7" s="63">
        <v>143</v>
      </c>
      <c r="O7" s="63">
        <v>148</v>
      </c>
      <c r="P7" s="98">
        <f>SUM(K7:O7)</f>
        <v>716</v>
      </c>
      <c r="Q7" s="63">
        <v>140</v>
      </c>
      <c r="R7" s="63">
        <v>126</v>
      </c>
      <c r="S7" s="63">
        <v>128</v>
      </c>
      <c r="T7" s="63">
        <v>144</v>
      </c>
      <c r="U7" s="63">
        <v>144</v>
      </c>
      <c r="V7" s="243">
        <f>SUM(Q7:U7)</f>
        <v>682</v>
      </c>
      <c r="W7" s="1"/>
      <c r="X7" s="1"/>
      <c r="Y7" s="1"/>
      <c r="Z7" s="1"/>
      <c r="AA7" s="1"/>
      <c r="AB7" s="1"/>
      <c r="AC7" s="1"/>
    </row>
    <row r="8" spans="1:29" ht="18.600000000000001">
      <c r="A8" s="232">
        <v>3</v>
      </c>
      <c r="B8" s="233" t="s">
        <v>45</v>
      </c>
      <c r="C8" s="69">
        <v>45238</v>
      </c>
      <c r="D8" s="240">
        <f>SUM(E8:I8,K8:O8,Q8:U8)</f>
        <v>2045</v>
      </c>
      <c r="E8" s="63">
        <v>143</v>
      </c>
      <c r="F8" s="63">
        <v>142</v>
      </c>
      <c r="G8" s="63">
        <v>148</v>
      </c>
      <c r="H8" s="67">
        <v>130</v>
      </c>
      <c r="I8" s="63">
        <v>129</v>
      </c>
      <c r="J8" s="98">
        <f>SUM(E8:I8)</f>
        <v>692</v>
      </c>
      <c r="K8" s="63">
        <v>144</v>
      </c>
      <c r="L8" s="63">
        <v>109</v>
      </c>
      <c r="M8" s="63">
        <v>144</v>
      </c>
      <c r="N8" s="67">
        <v>140</v>
      </c>
      <c r="O8" s="241">
        <v>126</v>
      </c>
      <c r="P8" s="98">
        <f>SUM(K8:O8)</f>
        <v>663</v>
      </c>
      <c r="Q8" s="242">
        <v>135</v>
      </c>
      <c r="R8" s="241">
        <v>140</v>
      </c>
      <c r="S8" s="70">
        <v>142</v>
      </c>
      <c r="T8" s="67">
        <v>144</v>
      </c>
      <c r="U8" s="241">
        <v>129</v>
      </c>
      <c r="V8" s="243">
        <f>SUM(Q8:U8)</f>
        <v>690</v>
      </c>
      <c r="W8" s="1"/>
      <c r="X8" s="1"/>
      <c r="Y8" s="1"/>
      <c r="Z8" s="1"/>
      <c r="AA8" s="1"/>
      <c r="AB8" s="1"/>
      <c r="AC8" s="1"/>
    </row>
    <row r="9" spans="1:29" ht="18.600000000000001">
      <c r="A9" s="232">
        <v>4</v>
      </c>
      <c r="B9" s="233" t="s">
        <v>2</v>
      </c>
      <c r="C9" s="69">
        <v>45238</v>
      </c>
      <c r="D9" s="240">
        <f>SUM(E9:I9,K9:O9,Q9:U9)</f>
        <v>2009</v>
      </c>
      <c r="E9" s="63">
        <v>129</v>
      </c>
      <c r="F9" s="63">
        <v>126</v>
      </c>
      <c r="G9" s="63">
        <v>129</v>
      </c>
      <c r="H9" s="67">
        <v>142</v>
      </c>
      <c r="I9" s="63">
        <v>144</v>
      </c>
      <c r="J9" s="98">
        <f>SUM(E9:I9)</f>
        <v>670</v>
      </c>
      <c r="K9" s="63">
        <v>131</v>
      </c>
      <c r="L9" s="63">
        <v>128</v>
      </c>
      <c r="M9" s="63">
        <v>144</v>
      </c>
      <c r="N9" s="67">
        <v>135</v>
      </c>
      <c r="O9" s="241">
        <v>126</v>
      </c>
      <c r="P9" s="98">
        <f>SUM(K9:O9)</f>
        <v>664</v>
      </c>
      <c r="Q9" s="86">
        <v>140</v>
      </c>
      <c r="R9" s="70">
        <v>128</v>
      </c>
      <c r="S9" s="70">
        <v>139</v>
      </c>
      <c r="T9" s="67">
        <v>140</v>
      </c>
      <c r="U9" s="241">
        <v>128</v>
      </c>
      <c r="V9" s="243">
        <f>SUM(Q9:U9)</f>
        <v>675</v>
      </c>
      <c r="W9" s="1"/>
      <c r="X9" s="1"/>
      <c r="Y9" s="1"/>
      <c r="Z9" s="1"/>
      <c r="AA9" s="1"/>
      <c r="AB9" s="1"/>
      <c r="AC9" s="1"/>
    </row>
    <row r="10" spans="1:29" ht="18.600000000000001">
      <c r="A10" s="232">
        <v>5</v>
      </c>
      <c r="B10" s="233" t="s">
        <v>3</v>
      </c>
      <c r="C10" s="69">
        <v>45238</v>
      </c>
      <c r="D10" s="240">
        <f>SUM(E10:I10,K10:O10,Q10:U10)</f>
        <v>1989</v>
      </c>
      <c r="E10" s="63">
        <v>142</v>
      </c>
      <c r="F10" s="63">
        <v>127</v>
      </c>
      <c r="G10" s="63">
        <v>144</v>
      </c>
      <c r="H10" s="67">
        <v>144</v>
      </c>
      <c r="I10" s="63">
        <v>129</v>
      </c>
      <c r="J10" s="98">
        <f>SUM(E10:I10)</f>
        <v>686</v>
      </c>
      <c r="K10" s="63">
        <v>126</v>
      </c>
      <c r="L10" s="63">
        <v>140</v>
      </c>
      <c r="M10" s="63">
        <v>115</v>
      </c>
      <c r="N10" s="67">
        <v>118</v>
      </c>
      <c r="O10" s="241">
        <v>127</v>
      </c>
      <c r="P10" s="98">
        <f>SUM(K10:O10)</f>
        <v>626</v>
      </c>
      <c r="Q10" s="86">
        <v>143</v>
      </c>
      <c r="R10" s="86">
        <v>144</v>
      </c>
      <c r="S10" s="86">
        <v>132</v>
      </c>
      <c r="T10" s="62">
        <v>118</v>
      </c>
      <c r="U10" s="241">
        <v>140</v>
      </c>
      <c r="V10" s="243">
        <f>SUM(Q10:U10)</f>
        <v>677</v>
      </c>
      <c r="W10" s="1"/>
      <c r="X10" s="1"/>
      <c r="Y10" s="1"/>
      <c r="Z10" s="1"/>
      <c r="AA10" s="1"/>
      <c r="AB10" s="1"/>
      <c r="AC10" s="1"/>
    </row>
    <row r="11" spans="1:29" ht="18.600000000000001">
      <c r="A11" s="232">
        <v>6</v>
      </c>
      <c r="B11" s="233" t="s">
        <v>11</v>
      </c>
      <c r="C11" s="69">
        <v>45196</v>
      </c>
      <c r="D11" s="240">
        <f>SUM(E11:I11,K11:O11,Q11:U11)</f>
        <v>1986</v>
      </c>
      <c r="E11" s="63">
        <v>143</v>
      </c>
      <c r="F11" s="63">
        <v>111</v>
      </c>
      <c r="G11" s="63">
        <v>141</v>
      </c>
      <c r="H11" s="67">
        <v>131</v>
      </c>
      <c r="I11" s="63">
        <v>125</v>
      </c>
      <c r="J11" s="98">
        <f>SUM(E11:I11)</f>
        <v>651</v>
      </c>
      <c r="K11" s="63">
        <v>116</v>
      </c>
      <c r="L11" s="63">
        <v>140</v>
      </c>
      <c r="M11" s="63">
        <v>142</v>
      </c>
      <c r="N11" s="67">
        <v>129</v>
      </c>
      <c r="O11" s="70">
        <v>140</v>
      </c>
      <c r="P11" s="98">
        <f>SUM(K11:O11)</f>
        <v>667</v>
      </c>
      <c r="Q11" s="70">
        <v>129</v>
      </c>
      <c r="R11" s="70">
        <v>137</v>
      </c>
      <c r="S11" s="70">
        <v>132</v>
      </c>
      <c r="T11" s="67">
        <v>144</v>
      </c>
      <c r="U11" s="241">
        <v>126</v>
      </c>
      <c r="V11" s="243">
        <f>SUM(Q11:U11)</f>
        <v>668</v>
      </c>
      <c r="W11" s="1"/>
      <c r="X11" s="1"/>
      <c r="Y11" s="1"/>
      <c r="Z11" s="1"/>
      <c r="AA11" s="1"/>
      <c r="AB11" s="1"/>
      <c r="AC11" s="1"/>
    </row>
    <row r="12" spans="1:29" ht="18.600000000000001">
      <c r="A12" s="232">
        <v>7</v>
      </c>
      <c r="B12" s="233" t="s">
        <v>59</v>
      </c>
      <c r="C12" s="69">
        <v>45210</v>
      </c>
      <c r="D12" s="240">
        <f>SUM(E12:I12,K12:O12,Q12:U12)</f>
        <v>1957</v>
      </c>
      <c r="E12" s="63">
        <v>120</v>
      </c>
      <c r="F12" s="63">
        <v>127</v>
      </c>
      <c r="G12" s="63">
        <v>114</v>
      </c>
      <c r="H12" s="67">
        <v>140</v>
      </c>
      <c r="I12" s="63">
        <v>140</v>
      </c>
      <c r="J12" s="98">
        <f>SUM(E12:I12)</f>
        <v>641</v>
      </c>
      <c r="K12" s="63">
        <v>127</v>
      </c>
      <c r="L12" s="63">
        <v>132</v>
      </c>
      <c r="M12" s="63">
        <v>128</v>
      </c>
      <c r="N12" s="67">
        <v>140</v>
      </c>
      <c r="O12" s="70">
        <v>129</v>
      </c>
      <c r="P12" s="98">
        <f>SUM(K12:O12)</f>
        <v>656</v>
      </c>
      <c r="Q12" s="86">
        <v>129</v>
      </c>
      <c r="R12" s="70">
        <v>140</v>
      </c>
      <c r="S12" s="70">
        <v>128</v>
      </c>
      <c r="T12" s="67">
        <v>134</v>
      </c>
      <c r="U12" s="241">
        <v>129</v>
      </c>
      <c r="V12" s="243">
        <f>SUM(Q12:U12)</f>
        <v>660</v>
      </c>
      <c r="W12" s="1"/>
      <c r="X12" s="1"/>
      <c r="Y12" s="1"/>
      <c r="Z12" s="1"/>
      <c r="AA12" s="1"/>
      <c r="AB12" s="1"/>
      <c r="AC12" s="1"/>
    </row>
    <row r="13" spans="1:29" ht="18.600000000000001">
      <c r="A13" s="232">
        <v>8</v>
      </c>
      <c r="B13" s="233" t="s">
        <v>20</v>
      </c>
      <c r="C13" s="69">
        <v>45259</v>
      </c>
      <c r="D13" s="240">
        <f>SUM(E13:I13,K13:O13,Q13:U13)</f>
        <v>1947</v>
      </c>
      <c r="E13" s="63">
        <v>125</v>
      </c>
      <c r="F13" s="63">
        <v>120</v>
      </c>
      <c r="G13" s="63">
        <v>128</v>
      </c>
      <c r="H13" s="67">
        <v>140</v>
      </c>
      <c r="I13" s="63">
        <v>126</v>
      </c>
      <c r="J13" s="98">
        <f>SUM(E13:I13)</f>
        <v>639</v>
      </c>
      <c r="K13" s="63">
        <v>127</v>
      </c>
      <c r="L13" s="63">
        <v>140</v>
      </c>
      <c r="M13" s="63">
        <v>126</v>
      </c>
      <c r="N13" s="67">
        <v>126</v>
      </c>
      <c r="O13" s="241">
        <v>119</v>
      </c>
      <c r="P13" s="98">
        <f>SUM(K13:O13)</f>
        <v>638</v>
      </c>
      <c r="Q13" s="241">
        <v>140</v>
      </c>
      <c r="R13" s="241">
        <v>140</v>
      </c>
      <c r="S13" s="70">
        <v>140</v>
      </c>
      <c r="T13" s="67">
        <v>123</v>
      </c>
      <c r="U13" s="241">
        <v>127</v>
      </c>
      <c r="V13" s="243">
        <f>SUM(Q13:U13)</f>
        <v>670</v>
      </c>
      <c r="W13" s="1"/>
      <c r="X13" s="1"/>
      <c r="Y13" s="1"/>
      <c r="Z13" s="1"/>
      <c r="AA13" s="1"/>
      <c r="AB13" s="1"/>
      <c r="AC13" s="1"/>
    </row>
    <row r="14" spans="1:29" ht="18.600000000000001">
      <c r="A14" s="232">
        <v>9</v>
      </c>
      <c r="B14" s="233" t="s">
        <v>21</v>
      </c>
      <c r="C14" s="69">
        <v>45224</v>
      </c>
      <c r="D14" s="240">
        <f>SUM(E14:I14,K14:O14,Q14:U14)</f>
        <v>1941</v>
      </c>
      <c r="E14" s="63">
        <v>140</v>
      </c>
      <c r="F14" s="63">
        <v>120</v>
      </c>
      <c r="G14" s="63">
        <v>126</v>
      </c>
      <c r="H14" s="67">
        <v>122</v>
      </c>
      <c r="I14" s="63">
        <v>124</v>
      </c>
      <c r="J14" s="98">
        <f>SUM(E14:I14)</f>
        <v>632</v>
      </c>
      <c r="K14" s="63">
        <v>126</v>
      </c>
      <c r="L14" s="63">
        <v>127</v>
      </c>
      <c r="M14" s="63">
        <v>140</v>
      </c>
      <c r="N14" s="67">
        <v>140</v>
      </c>
      <c r="O14" s="241">
        <v>126</v>
      </c>
      <c r="P14" s="98">
        <f>SUM(K14:O14)</f>
        <v>659</v>
      </c>
      <c r="Q14" s="70">
        <v>140</v>
      </c>
      <c r="R14" s="70">
        <v>128</v>
      </c>
      <c r="S14" s="70">
        <v>129</v>
      </c>
      <c r="T14" s="67">
        <v>126</v>
      </c>
      <c r="U14" s="241">
        <v>127</v>
      </c>
      <c r="V14" s="243">
        <f>SUM(Q14:U14)</f>
        <v>650</v>
      </c>
      <c r="W14" s="1"/>
      <c r="X14" s="1"/>
      <c r="Y14" s="1"/>
      <c r="Z14" s="1"/>
      <c r="AA14" s="1"/>
      <c r="AB14" s="1"/>
      <c r="AC14" s="1"/>
    </row>
    <row r="15" spans="1:29" ht="18.600000000000001">
      <c r="A15" s="232">
        <v>10</v>
      </c>
      <c r="B15" s="233" t="s">
        <v>18</v>
      </c>
      <c r="C15" s="69">
        <v>45259</v>
      </c>
      <c r="D15" s="240">
        <f>SUM(E15:I15,K15:O15,Q15:U15)</f>
        <v>1919</v>
      </c>
      <c r="E15" s="63">
        <v>127</v>
      </c>
      <c r="F15" s="63">
        <v>116</v>
      </c>
      <c r="G15" s="63">
        <v>126</v>
      </c>
      <c r="H15" s="67">
        <v>123</v>
      </c>
      <c r="I15" s="63">
        <v>124</v>
      </c>
      <c r="J15" s="98">
        <f>SUM(E15:I15)</f>
        <v>616</v>
      </c>
      <c r="K15" s="63">
        <v>127</v>
      </c>
      <c r="L15" s="63">
        <v>126</v>
      </c>
      <c r="M15" s="63">
        <v>128</v>
      </c>
      <c r="N15" s="67">
        <v>143</v>
      </c>
      <c r="O15" s="241">
        <v>123</v>
      </c>
      <c r="P15" s="98">
        <f>SUM(K15:O15)</f>
        <v>647</v>
      </c>
      <c r="Q15" s="86">
        <v>127</v>
      </c>
      <c r="R15" s="86">
        <v>135</v>
      </c>
      <c r="S15" s="86">
        <v>123</v>
      </c>
      <c r="T15" s="62">
        <v>129</v>
      </c>
      <c r="U15" s="241">
        <v>142</v>
      </c>
      <c r="V15" s="243">
        <f>SUM(Q15:U15)</f>
        <v>656</v>
      </c>
      <c r="W15" s="1"/>
      <c r="X15" s="1"/>
      <c r="Y15" s="1"/>
      <c r="Z15" s="1"/>
      <c r="AA15" s="1"/>
      <c r="AB15" s="1"/>
      <c r="AC15" s="1"/>
    </row>
    <row r="16" spans="1:29" ht="18.600000000000001">
      <c r="A16" s="232">
        <v>11</v>
      </c>
      <c r="B16" s="233" t="s">
        <v>23</v>
      </c>
      <c r="C16" s="69">
        <v>45196</v>
      </c>
      <c r="D16" s="240">
        <f>SUM(E16:I16,K16:O16,Q16:U16)</f>
        <v>1892</v>
      </c>
      <c r="E16" s="63">
        <v>124</v>
      </c>
      <c r="F16" s="63">
        <v>120</v>
      </c>
      <c r="G16" s="63">
        <v>124</v>
      </c>
      <c r="H16" s="67">
        <v>132</v>
      </c>
      <c r="I16" s="63">
        <v>132</v>
      </c>
      <c r="J16" s="98">
        <f>SUM(E16:I16)</f>
        <v>632</v>
      </c>
      <c r="K16" s="63">
        <v>122</v>
      </c>
      <c r="L16" s="63">
        <v>125</v>
      </c>
      <c r="M16" s="63">
        <v>140</v>
      </c>
      <c r="N16" s="67">
        <v>126</v>
      </c>
      <c r="O16" s="241">
        <v>122</v>
      </c>
      <c r="P16" s="98">
        <f>SUM(K16:O16)</f>
        <v>635</v>
      </c>
      <c r="Q16" s="86">
        <v>120</v>
      </c>
      <c r="R16" s="70">
        <v>128</v>
      </c>
      <c r="S16" s="70">
        <v>119</v>
      </c>
      <c r="T16" s="67">
        <v>129</v>
      </c>
      <c r="U16" s="241">
        <v>129</v>
      </c>
      <c r="V16" s="243">
        <f>SUM(Q16:U16)</f>
        <v>625</v>
      </c>
      <c r="W16" s="1"/>
      <c r="X16" s="1"/>
      <c r="Y16" s="1"/>
      <c r="Z16" s="1"/>
      <c r="AA16" s="1"/>
      <c r="AB16" s="1"/>
      <c r="AC16" s="1"/>
    </row>
    <row r="17" spans="1:29" ht="18.600000000000001">
      <c r="A17" s="232">
        <v>12</v>
      </c>
      <c r="B17" s="233" t="s">
        <v>50</v>
      </c>
      <c r="C17" s="69">
        <v>45238</v>
      </c>
      <c r="D17" s="240">
        <f>SUM(E17:I17,K17:O17,Q17:U17)</f>
        <v>1891</v>
      </c>
      <c r="E17" s="63">
        <v>112</v>
      </c>
      <c r="F17" s="63">
        <v>127</v>
      </c>
      <c r="G17" s="63">
        <v>128</v>
      </c>
      <c r="H17" s="63">
        <v>131</v>
      </c>
      <c r="I17" s="63">
        <v>120</v>
      </c>
      <c r="J17" s="98">
        <f>SUM(E17:I17)</f>
        <v>618</v>
      </c>
      <c r="K17" s="63">
        <v>140</v>
      </c>
      <c r="L17" s="63">
        <v>132</v>
      </c>
      <c r="M17" s="63">
        <v>125</v>
      </c>
      <c r="N17" s="63">
        <v>135</v>
      </c>
      <c r="O17" s="63">
        <v>124</v>
      </c>
      <c r="P17" s="98">
        <f>SUM(K17:O17)</f>
        <v>656</v>
      </c>
      <c r="Q17" s="86">
        <v>117</v>
      </c>
      <c r="R17" s="86">
        <v>124</v>
      </c>
      <c r="S17" s="86">
        <v>120</v>
      </c>
      <c r="T17" s="86">
        <v>128</v>
      </c>
      <c r="U17" s="86">
        <v>128</v>
      </c>
      <c r="V17" s="243">
        <f>SUM(Q17:U17)</f>
        <v>617</v>
      </c>
      <c r="W17" s="1"/>
      <c r="X17" s="1"/>
      <c r="Y17" s="1"/>
      <c r="Z17" s="1"/>
      <c r="AA17" s="1"/>
      <c r="AB17" s="1"/>
      <c r="AC17" s="1"/>
    </row>
    <row r="18" spans="1:29" ht="18.600000000000001">
      <c r="A18" s="232">
        <v>13</v>
      </c>
      <c r="B18" s="233" t="s">
        <v>19</v>
      </c>
      <c r="C18" s="69">
        <v>45210</v>
      </c>
      <c r="D18" s="240">
        <f>SUM(E18:I18,K18:O18,Q18:U18)</f>
        <v>1888</v>
      </c>
      <c r="E18" s="63">
        <v>127</v>
      </c>
      <c r="F18" s="63">
        <v>126</v>
      </c>
      <c r="G18" s="63">
        <v>127</v>
      </c>
      <c r="H18" s="67">
        <v>128</v>
      </c>
      <c r="I18" s="63">
        <v>120</v>
      </c>
      <c r="J18" s="98">
        <f>SUM(E18:I18)</f>
        <v>628</v>
      </c>
      <c r="K18" s="63">
        <v>122</v>
      </c>
      <c r="L18" s="63">
        <v>133</v>
      </c>
      <c r="M18" s="63">
        <v>116</v>
      </c>
      <c r="N18" s="67">
        <v>120</v>
      </c>
      <c r="O18" s="241">
        <v>140</v>
      </c>
      <c r="P18" s="98">
        <f>SUM(K18:O18)</f>
        <v>631</v>
      </c>
      <c r="Q18" s="86">
        <v>140</v>
      </c>
      <c r="R18" s="70">
        <v>123</v>
      </c>
      <c r="S18" s="70">
        <v>124</v>
      </c>
      <c r="T18" s="67">
        <v>112</v>
      </c>
      <c r="U18" s="241">
        <v>130</v>
      </c>
      <c r="V18" s="243">
        <f>SUM(Q18:U18)</f>
        <v>629</v>
      </c>
      <c r="W18" s="1"/>
      <c r="X18" s="1"/>
      <c r="Y18" s="1"/>
      <c r="Z18" s="1"/>
      <c r="AA18" s="1"/>
      <c r="AB18" s="1"/>
      <c r="AC18" s="1"/>
    </row>
    <row r="19" spans="1:29" ht="18.600000000000001">
      <c r="A19" s="232">
        <v>14</v>
      </c>
      <c r="B19" s="233" t="s">
        <v>49</v>
      </c>
      <c r="C19" s="69">
        <v>45259</v>
      </c>
      <c r="D19" s="240">
        <f>SUM(E19:I19,K19:O19,Q19:U19)</f>
        <v>1857</v>
      </c>
      <c r="E19" s="63">
        <v>117</v>
      </c>
      <c r="F19" s="63">
        <v>138</v>
      </c>
      <c r="G19" s="63">
        <v>123</v>
      </c>
      <c r="H19" s="63">
        <v>129</v>
      </c>
      <c r="I19" s="63">
        <v>140</v>
      </c>
      <c r="J19" s="98">
        <f>SUM(E19:I19)</f>
        <v>647</v>
      </c>
      <c r="K19" s="63">
        <v>121</v>
      </c>
      <c r="L19" s="63">
        <v>111</v>
      </c>
      <c r="M19" s="63">
        <v>124</v>
      </c>
      <c r="N19" s="63">
        <v>128</v>
      </c>
      <c r="O19" s="63">
        <v>112</v>
      </c>
      <c r="P19" s="98">
        <f>SUM(K19:O19)</f>
        <v>596</v>
      </c>
      <c r="Q19" s="86">
        <v>119</v>
      </c>
      <c r="R19" s="86">
        <v>128</v>
      </c>
      <c r="S19" s="86">
        <v>111</v>
      </c>
      <c r="T19" s="86">
        <v>128</v>
      </c>
      <c r="U19" s="86">
        <v>128</v>
      </c>
      <c r="V19" s="243">
        <f>SUM(Q19:U19)</f>
        <v>614</v>
      </c>
      <c r="W19" s="1"/>
      <c r="X19" s="1"/>
      <c r="Y19" s="1"/>
      <c r="Z19" s="1"/>
      <c r="AA19" s="1"/>
      <c r="AB19" s="1"/>
      <c r="AC19" s="1"/>
    </row>
    <row r="20" spans="1:29" ht="18.600000000000001">
      <c r="A20" s="232">
        <v>15</v>
      </c>
      <c r="B20" s="233" t="s">
        <v>26</v>
      </c>
      <c r="C20" s="69">
        <v>45196</v>
      </c>
      <c r="D20" s="240">
        <f>SUM(E20:I20,K20:O20,Q20:U20)</f>
        <v>1848</v>
      </c>
      <c r="E20" s="63">
        <v>107</v>
      </c>
      <c r="F20" s="63">
        <v>112</v>
      </c>
      <c r="G20" s="63">
        <v>109</v>
      </c>
      <c r="H20" s="67">
        <v>122</v>
      </c>
      <c r="I20" s="63">
        <v>121</v>
      </c>
      <c r="J20" s="98">
        <f>SUM(E20:I20)</f>
        <v>571</v>
      </c>
      <c r="K20" s="63">
        <v>129</v>
      </c>
      <c r="L20" s="63">
        <v>125</v>
      </c>
      <c r="M20" s="63">
        <v>140</v>
      </c>
      <c r="N20" s="67">
        <v>129</v>
      </c>
      <c r="O20" s="241">
        <v>121</v>
      </c>
      <c r="P20" s="98">
        <f>SUM(K20:O20)</f>
        <v>644</v>
      </c>
      <c r="Q20" s="86">
        <v>127</v>
      </c>
      <c r="R20" s="70">
        <v>128</v>
      </c>
      <c r="S20" s="70">
        <v>128</v>
      </c>
      <c r="T20" s="67">
        <v>128</v>
      </c>
      <c r="U20" s="241">
        <v>122</v>
      </c>
      <c r="V20" s="243">
        <f>SUM(Q20:U20)</f>
        <v>633</v>
      </c>
      <c r="W20" s="1"/>
      <c r="X20" s="1"/>
      <c r="Y20" s="1"/>
      <c r="Z20" s="1"/>
      <c r="AA20" s="1"/>
      <c r="AB20" s="1"/>
      <c r="AC20" s="1"/>
    </row>
    <row r="21" spans="1:29" ht="19.2">
      <c r="A21" s="232">
        <v>16</v>
      </c>
      <c r="B21" s="234" t="s">
        <v>42</v>
      </c>
      <c r="C21" s="69">
        <v>45259</v>
      </c>
      <c r="D21" s="240">
        <f>SUM(E21:I21,K21:O21,Q21:U21)</f>
        <v>1842</v>
      </c>
      <c r="E21" s="63">
        <v>108</v>
      </c>
      <c r="F21" s="63">
        <v>140</v>
      </c>
      <c r="G21" s="63">
        <v>110</v>
      </c>
      <c r="H21" s="63">
        <v>107</v>
      </c>
      <c r="I21" s="63">
        <v>107</v>
      </c>
      <c r="J21" s="98">
        <f>SUM(E21:I21)</f>
        <v>572</v>
      </c>
      <c r="K21" s="63">
        <v>125</v>
      </c>
      <c r="L21" s="63">
        <v>129</v>
      </c>
      <c r="M21" s="63">
        <v>128</v>
      </c>
      <c r="N21" s="63">
        <v>127</v>
      </c>
      <c r="O21" s="63">
        <v>125</v>
      </c>
      <c r="P21" s="98">
        <f>SUM(K21:O21)</f>
        <v>634</v>
      </c>
      <c r="Q21" s="63">
        <v>127</v>
      </c>
      <c r="R21" s="63">
        <v>123</v>
      </c>
      <c r="S21" s="63">
        <v>126</v>
      </c>
      <c r="T21" s="63">
        <v>129</v>
      </c>
      <c r="U21" s="63">
        <v>131</v>
      </c>
      <c r="V21" s="243">
        <f>SUM(Q21:U21)</f>
        <v>636</v>
      </c>
      <c r="W21" s="1"/>
      <c r="X21" s="1"/>
      <c r="Y21" s="1"/>
      <c r="Z21" s="1"/>
      <c r="AA21" s="1"/>
      <c r="AB21" s="1"/>
      <c r="AC21" s="1"/>
    </row>
    <row r="22" spans="1:29" ht="18.600000000000001">
      <c r="A22" s="232">
        <v>17</v>
      </c>
      <c r="B22" s="233" t="s">
        <v>52</v>
      </c>
      <c r="C22" s="69">
        <v>45210</v>
      </c>
      <c r="D22" s="240">
        <f>SUM(E22:I22,K22:O22,Q22:U22)</f>
        <v>1825</v>
      </c>
      <c r="E22" s="63">
        <v>111</v>
      </c>
      <c r="F22" s="63">
        <v>124</v>
      </c>
      <c r="G22" s="63">
        <v>123</v>
      </c>
      <c r="H22" s="67">
        <v>109</v>
      </c>
      <c r="I22" s="63">
        <v>125</v>
      </c>
      <c r="J22" s="98">
        <f>SUM(E22:I22)</f>
        <v>592</v>
      </c>
      <c r="K22" s="63">
        <v>129</v>
      </c>
      <c r="L22" s="63">
        <v>125</v>
      </c>
      <c r="M22" s="63">
        <v>126</v>
      </c>
      <c r="N22" s="67">
        <v>122</v>
      </c>
      <c r="O22" s="70">
        <v>124</v>
      </c>
      <c r="P22" s="98">
        <f>SUM(K22:O22)</f>
        <v>626</v>
      </c>
      <c r="Q22" s="86">
        <v>127</v>
      </c>
      <c r="R22" s="70">
        <v>124</v>
      </c>
      <c r="S22" s="70">
        <v>107</v>
      </c>
      <c r="T22" s="67">
        <v>128</v>
      </c>
      <c r="U22" s="241">
        <v>121</v>
      </c>
      <c r="V22" s="243">
        <f>SUM(Q22:U22)</f>
        <v>607</v>
      </c>
      <c r="W22" s="1"/>
      <c r="X22" s="1"/>
      <c r="Y22" s="1"/>
      <c r="Z22" s="1"/>
      <c r="AA22" s="1"/>
      <c r="AB22" s="1"/>
      <c r="AC22" s="1"/>
    </row>
    <row r="23" spans="1:29" ht="18.600000000000001">
      <c r="A23" s="232">
        <v>18</v>
      </c>
      <c r="B23" s="233" t="s">
        <v>24</v>
      </c>
      <c r="C23" s="69">
        <v>45259</v>
      </c>
      <c r="D23" s="240">
        <f>SUM(E23:I23,K23:O23,Q23:U23)</f>
        <v>1816</v>
      </c>
      <c r="E23" s="63">
        <v>126</v>
      </c>
      <c r="F23" s="63">
        <v>107</v>
      </c>
      <c r="G23" s="63">
        <v>109</v>
      </c>
      <c r="H23" s="67">
        <v>129</v>
      </c>
      <c r="I23" s="63">
        <v>114</v>
      </c>
      <c r="J23" s="98">
        <f>SUM(E23:I23)</f>
        <v>585</v>
      </c>
      <c r="K23" s="63">
        <v>129</v>
      </c>
      <c r="L23" s="63">
        <v>127</v>
      </c>
      <c r="M23" s="63">
        <v>117</v>
      </c>
      <c r="N23" s="67">
        <v>125</v>
      </c>
      <c r="O23" s="241">
        <v>132</v>
      </c>
      <c r="P23" s="98">
        <f>SUM(K23:O23)</f>
        <v>630</v>
      </c>
      <c r="Q23" s="86">
        <v>110</v>
      </c>
      <c r="R23" s="70">
        <v>116</v>
      </c>
      <c r="S23" s="70">
        <v>126</v>
      </c>
      <c r="T23" s="67">
        <v>120</v>
      </c>
      <c r="U23" s="241">
        <v>129</v>
      </c>
      <c r="V23" s="243">
        <f>SUM(Q23:U23)</f>
        <v>601</v>
      </c>
      <c r="W23" s="1"/>
      <c r="X23" s="1"/>
      <c r="Y23" s="1"/>
      <c r="Z23" s="1"/>
      <c r="AA23" s="1"/>
      <c r="AB23" s="1"/>
      <c r="AC23" s="1"/>
    </row>
    <row r="24" spans="1:29" ht="18.600000000000001">
      <c r="A24" s="232">
        <v>19</v>
      </c>
      <c r="B24" s="233" t="s">
        <v>22</v>
      </c>
      <c r="C24" s="69">
        <v>45224</v>
      </c>
      <c r="D24" s="240">
        <f>SUM(E24:I24,K24:O24,Q24:U24)</f>
        <v>1785</v>
      </c>
      <c r="E24" s="63">
        <v>108</v>
      </c>
      <c r="F24" s="63">
        <v>113</v>
      </c>
      <c r="G24" s="63">
        <v>107</v>
      </c>
      <c r="H24" s="67">
        <v>125</v>
      </c>
      <c r="I24" s="63">
        <v>129</v>
      </c>
      <c r="J24" s="98">
        <f>SUM(E24:I24)</f>
        <v>582</v>
      </c>
      <c r="K24" s="63">
        <v>129</v>
      </c>
      <c r="L24" s="63">
        <v>112</v>
      </c>
      <c r="M24" s="63">
        <v>124</v>
      </c>
      <c r="N24" s="67">
        <v>112</v>
      </c>
      <c r="O24" s="241">
        <v>126</v>
      </c>
      <c r="P24" s="98">
        <f>SUM(K24:O24)</f>
        <v>603</v>
      </c>
      <c r="Q24" s="86">
        <v>127</v>
      </c>
      <c r="R24" s="70">
        <v>117</v>
      </c>
      <c r="S24" s="70">
        <v>109</v>
      </c>
      <c r="T24" s="67">
        <v>123</v>
      </c>
      <c r="U24" s="241">
        <v>124</v>
      </c>
      <c r="V24" s="243">
        <f>SUM(Q24:U24)</f>
        <v>600</v>
      </c>
      <c r="W24" s="1"/>
      <c r="X24" s="1"/>
      <c r="Y24" s="1"/>
      <c r="Z24" s="1"/>
      <c r="AA24" s="1"/>
      <c r="AB24" s="1"/>
      <c r="AC24" s="1"/>
    </row>
    <row r="25" spans="1:29" ht="18.600000000000001">
      <c r="A25" s="232">
        <v>20</v>
      </c>
      <c r="B25" s="233" t="s">
        <v>30</v>
      </c>
      <c r="C25" s="69">
        <v>45259</v>
      </c>
      <c r="D25" s="240">
        <f>SUM(E25:I25,K25:O25,Q25:U25)</f>
        <v>1767</v>
      </c>
      <c r="E25" s="63">
        <v>106</v>
      </c>
      <c r="F25" s="63">
        <v>122</v>
      </c>
      <c r="G25" s="63">
        <v>109</v>
      </c>
      <c r="H25" s="67">
        <v>110</v>
      </c>
      <c r="I25" s="63">
        <v>120</v>
      </c>
      <c r="J25" s="98">
        <f>SUM(E25:I25)</f>
        <v>567</v>
      </c>
      <c r="K25" s="63">
        <v>115</v>
      </c>
      <c r="L25" s="63">
        <v>108</v>
      </c>
      <c r="M25" s="63">
        <v>124</v>
      </c>
      <c r="N25" s="67">
        <v>112</v>
      </c>
      <c r="O25" s="241">
        <v>109</v>
      </c>
      <c r="P25" s="98">
        <f>SUM(K25:O25)</f>
        <v>568</v>
      </c>
      <c r="Q25" s="86">
        <v>140</v>
      </c>
      <c r="R25" s="70">
        <v>128</v>
      </c>
      <c r="S25" s="70">
        <v>120</v>
      </c>
      <c r="T25" s="67">
        <v>123</v>
      </c>
      <c r="U25" s="241">
        <v>121</v>
      </c>
      <c r="V25" s="243">
        <f>SUM(Q25:U25)</f>
        <v>632</v>
      </c>
      <c r="W25" s="1"/>
      <c r="X25" s="1"/>
      <c r="Y25" s="1"/>
      <c r="Z25" s="1"/>
      <c r="AA25" s="1"/>
      <c r="AB25" s="1"/>
      <c r="AC25" s="1"/>
    </row>
    <row r="26" spans="1:29" ht="18.600000000000001">
      <c r="A26" s="232">
        <v>21</v>
      </c>
      <c r="B26" s="233" t="s">
        <v>31</v>
      </c>
      <c r="C26" s="69">
        <v>45224</v>
      </c>
      <c r="D26" s="240">
        <f>SUM(E26:I26,K26:O26,Q26:U26)</f>
        <v>1765</v>
      </c>
      <c r="E26" s="63">
        <v>120</v>
      </c>
      <c r="F26" s="63">
        <v>111</v>
      </c>
      <c r="G26" s="63">
        <v>105</v>
      </c>
      <c r="H26" s="67">
        <v>108</v>
      </c>
      <c r="I26" s="63">
        <v>142</v>
      </c>
      <c r="J26" s="98">
        <f>SUM(E26:I26)</f>
        <v>586</v>
      </c>
      <c r="K26" s="63">
        <v>129</v>
      </c>
      <c r="L26" s="63">
        <v>107</v>
      </c>
      <c r="M26" s="63">
        <v>125</v>
      </c>
      <c r="N26" s="67">
        <v>109</v>
      </c>
      <c r="O26" s="70">
        <v>125</v>
      </c>
      <c r="P26" s="98">
        <f>SUM(K26:O26)</f>
        <v>595</v>
      </c>
      <c r="Q26" s="86">
        <v>120</v>
      </c>
      <c r="R26" s="70">
        <v>113</v>
      </c>
      <c r="S26" s="70">
        <v>108</v>
      </c>
      <c r="T26" s="67">
        <v>117</v>
      </c>
      <c r="U26" s="241">
        <v>126</v>
      </c>
      <c r="V26" s="243">
        <f>SUM(Q26:U26)</f>
        <v>584</v>
      </c>
      <c r="W26" s="1"/>
      <c r="X26" s="1"/>
      <c r="Y26" s="1"/>
      <c r="Z26" s="1"/>
      <c r="AA26" s="1"/>
      <c r="AB26" s="1"/>
      <c r="AC26" s="1"/>
    </row>
    <row r="27" spans="1:29" ht="18.600000000000001">
      <c r="A27" s="232">
        <v>22</v>
      </c>
      <c r="B27" s="233" t="s">
        <v>28</v>
      </c>
      <c r="C27" s="69">
        <v>45210</v>
      </c>
      <c r="D27" s="240">
        <f>SUM(E27:I27,K27:O27,Q27:U27)</f>
        <v>1753</v>
      </c>
      <c r="E27" s="63">
        <v>112</v>
      </c>
      <c r="F27" s="63">
        <v>119</v>
      </c>
      <c r="G27" s="63">
        <v>108</v>
      </c>
      <c r="H27" s="67">
        <v>123</v>
      </c>
      <c r="I27" s="63">
        <v>129</v>
      </c>
      <c r="J27" s="98">
        <f>SUM(E27:I27)</f>
        <v>591</v>
      </c>
      <c r="K27" s="63">
        <v>91</v>
      </c>
      <c r="L27" s="63">
        <v>111</v>
      </c>
      <c r="M27" s="63">
        <v>120</v>
      </c>
      <c r="N27" s="67">
        <v>113</v>
      </c>
      <c r="O27" s="241">
        <v>106</v>
      </c>
      <c r="P27" s="98">
        <f>SUM(K27:O27)</f>
        <v>541</v>
      </c>
      <c r="Q27" s="86">
        <v>123</v>
      </c>
      <c r="R27" s="70">
        <v>123</v>
      </c>
      <c r="S27" s="70">
        <v>127</v>
      </c>
      <c r="T27" s="67">
        <v>126</v>
      </c>
      <c r="U27" s="241">
        <v>122</v>
      </c>
      <c r="V27" s="243">
        <f>SUM(Q27:U27)</f>
        <v>621</v>
      </c>
      <c r="W27" s="1"/>
      <c r="X27" s="1"/>
      <c r="Y27" s="1"/>
      <c r="Z27" s="1"/>
      <c r="AA27" s="1"/>
      <c r="AB27" s="1"/>
      <c r="AC27" s="1"/>
    </row>
    <row r="28" spans="1:29" ht="18.600000000000001">
      <c r="A28" s="232">
        <v>23</v>
      </c>
      <c r="B28" s="233" t="s">
        <v>29</v>
      </c>
      <c r="C28" s="69">
        <v>45259</v>
      </c>
      <c r="D28" s="240">
        <f>SUM(E28:I28,K28:O28,Q28:U28)</f>
        <v>1725</v>
      </c>
      <c r="E28" s="63">
        <v>99</v>
      </c>
      <c r="F28" s="63">
        <v>106</v>
      </c>
      <c r="G28" s="63">
        <v>109</v>
      </c>
      <c r="H28" s="67">
        <v>122</v>
      </c>
      <c r="I28" s="63">
        <v>115</v>
      </c>
      <c r="J28" s="98">
        <f>SUM(E28:I28)</f>
        <v>551</v>
      </c>
      <c r="K28" s="63">
        <v>120</v>
      </c>
      <c r="L28" s="63">
        <v>109</v>
      </c>
      <c r="M28" s="63">
        <v>130</v>
      </c>
      <c r="N28" s="67">
        <v>126</v>
      </c>
      <c r="O28" s="241">
        <v>120</v>
      </c>
      <c r="P28" s="98">
        <f>SUM(K28:O28)</f>
        <v>605</v>
      </c>
      <c r="Q28" s="86">
        <v>113</v>
      </c>
      <c r="R28" s="70">
        <v>92</v>
      </c>
      <c r="S28" s="70">
        <v>112</v>
      </c>
      <c r="T28" s="67">
        <v>127</v>
      </c>
      <c r="U28" s="241">
        <v>125</v>
      </c>
      <c r="V28" s="243">
        <f>SUM(Q28:U28)</f>
        <v>569</v>
      </c>
      <c r="W28" s="1"/>
      <c r="X28" s="1"/>
      <c r="Y28" s="1"/>
      <c r="Z28" s="1"/>
      <c r="AA28" s="1"/>
      <c r="AB28" s="1"/>
      <c r="AC28" s="1"/>
    </row>
    <row r="29" spans="1:29" ht="18.600000000000001">
      <c r="A29" s="232">
        <v>24</v>
      </c>
      <c r="B29" s="233" t="s">
        <v>33</v>
      </c>
      <c r="C29" s="69">
        <v>45238</v>
      </c>
      <c r="D29" s="240">
        <f>SUM(E29:I29,K29:O29,Q29:U29)</f>
        <v>1714</v>
      </c>
      <c r="E29" s="63">
        <v>124</v>
      </c>
      <c r="F29" s="63">
        <v>92</v>
      </c>
      <c r="G29" s="63">
        <v>94</v>
      </c>
      <c r="H29" s="67">
        <v>126</v>
      </c>
      <c r="I29" s="63">
        <v>114</v>
      </c>
      <c r="J29" s="98">
        <f>SUM(E29:I29)</f>
        <v>550</v>
      </c>
      <c r="K29" s="63">
        <v>126</v>
      </c>
      <c r="L29" s="63">
        <v>103</v>
      </c>
      <c r="M29" s="63">
        <v>119</v>
      </c>
      <c r="N29" s="67">
        <v>131</v>
      </c>
      <c r="O29" s="241">
        <v>128</v>
      </c>
      <c r="P29" s="98">
        <f>SUM(K29:O29)</f>
        <v>607</v>
      </c>
      <c r="Q29" s="86">
        <v>111</v>
      </c>
      <c r="R29" s="86">
        <v>113</v>
      </c>
      <c r="S29" s="86">
        <v>120</v>
      </c>
      <c r="T29" s="62">
        <v>105</v>
      </c>
      <c r="U29" s="241">
        <v>108</v>
      </c>
      <c r="V29" s="243">
        <f>SUM(Q29:U29)</f>
        <v>557</v>
      </c>
      <c r="W29" s="1"/>
      <c r="X29" s="1"/>
      <c r="Y29" s="1"/>
      <c r="Z29" s="1"/>
      <c r="AA29" s="1"/>
      <c r="AB29" s="1"/>
      <c r="AC29" s="1"/>
    </row>
    <row r="30" spans="1:29" ht="18.600000000000001">
      <c r="A30" s="232">
        <v>25</v>
      </c>
      <c r="B30" s="233" t="s">
        <v>35</v>
      </c>
      <c r="C30" s="69">
        <v>45259</v>
      </c>
      <c r="D30" s="240">
        <f>SUM(E30:I30,K30:O30,Q30:U30)</f>
        <v>1681</v>
      </c>
      <c r="E30" s="63">
        <v>105</v>
      </c>
      <c r="F30" s="63">
        <v>125</v>
      </c>
      <c r="G30" s="63">
        <v>91</v>
      </c>
      <c r="H30" s="67">
        <v>88</v>
      </c>
      <c r="I30" s="63">
        <v>125</v>
      </c>
      <c r="J30" s="98">
        <f>SUM(E30:I30)</f>
        <v>534</v>
      </c>
      <c r="K30" s="63">
        <v>124</v>
      </c>
      <c r="L30" s="63">
        <v>130</v>
      </c>
      <c r="M30" s="63">
        <v>109</v>
      </c>
      <c r="N30" s="67">
        <v>106</v>
      </c>
      <c r="O30" s="241">
        <v>106</v>
      </c>
      <c r="P30" s="98">
        <f>SUM(K30:O30)</f>
        <v>575</v>
      </c>
      <c r="Q30" s="70">
        <v>115</v>
      </c>
      <c r="R30" s="70">
        <v>120</v>
      </c>
      <c r="S30" s="70">
        <v>106</v>
      </c>
      <c r="T30" s="67">
        <v>107</v>
      </c>
      <c r="U30" s="241">
        <v>124</v>
      </c>
      <c r="V30" s="243">
        <f>SUM(Q30:U30)</f>
        <v>572</v>
      </c>
      <c r="W30" s="1"/>
      <c r="X30" s="1"/>
      <c r="Y30" s="1"/>
      <c r="Z30" s="1"/>
      <c r="AA30" s="1"/>
      <c r="AB30" s="1"/>
      <c r="AC30" s="1"/>
    </row>
    <row r="31" spans="1:29" ht="18.600000000000001">
      <c r="A31" s="232">
        <v>26</v>
      </c>
      <c r="B31" s="233" t="s">
        <v>34</v>
      </c>
      <c r="C31" s="69">
        <v>45259</v>
      </c>
      <c r="D31" s="240">
        <f>SUM(E31:I31,K31:O31,Q31:U31)</f>
        <v>1673</v>
      </c>
      <c r="E31" s="63">
        <v>107</v>
      </c>
      <c r="F31" s="63">
        <v>105</v>
      </c>
      <c r="G31" s="63">
        <v>108</v>
      </c>
      <c r="H31" s="67">
        <v>122</v>
      </c>
      <c r="I31" s="63">
        <v>125</v>
      </c>
      <c r="J31" s="98">
        <f>SUM(E31:I31)</f>
        <v>567</v>
      </c>
      <c r="K31" s="63">
        <v>93</v>
      </c>
      <c r="L31" s="63">
        <v>109</v>
      </c>
      <c r="M31" s="63">
        <v>125</v>
      </c>
      <c r="N31" s="67">
        <v>123</v>
      </c>
      <c r="O31" s="241">
        <v>110</v>
      </c>
      <c r="P31" s="98">
        <f>SUM(K31:O31)</f>
        <v>560</v>
      </c>
      <c r="Q31" s="241">
        <v>122</v>
      </c>
      <c r="R31" s="241">
        <v>108</v>
      </c>
      <c r="S31" s="70">
        <v>106</v>
      </c>
      <c r="T31" s="67">
        <v>120</v>
      </c>
      <c r="U31" s="241">
        <v>90</v>
      </c>
      <c r="V31" s="243">
        <f>SUM(Q31:U31)</f>
        <v>546</v>
      </c>
      <c r="W31" s="1"/>
      <c r="X31" s="1"/>
      <c r="Y31" s="1"/>
      <c r="Z31" s="1"/>
      <c r="AA31" s="1"/>
      <c r="AB31" s="1"/>
      <c r="AC31" s="1"/>
    </row>
    <row r="32" spans="1:29" ht="18.600000000000001">
      <c r="A32" s="232">
        <v>27</v>
      </c>
      <c r="B32" s="233" t="s">
        <v>25</v>
      </c>
      <c r="C32" s="69">
        <v>45196</v>
      </c>
      <c r="D32" s="240">
        <f>SUM(E32:I32,K32:O32,Q32:U32)</f>
        <v>1670</v>
      </c>
      <c r="E32" s="63">
        <v>117</v>
      </c>
      <c r="F32" s="63">
        <v>109</v>
      </c>
      <c r="G32" s="63">
        <v>107</v>
      </c>
      <c r="H32" s="67">
        <v>100</v>
      </c>
      <c r="I32" s="63">
        <v>96</v>
      </c>
      <c r="J32" s="98">
        <f>SUM(E32:I32)</f>
        <v>529</v>
      </c>
      <c r="K32" s="63">
        <v>111</v>
      </c>
      <c r="L32" s="63">
        <v>111</v>
      </c>
      <c r="M32" s="63">
        <v>101</v>
      </c>
      <c r="N32" s="67">
        <v>111</v>
      </c>
      <c r="O32" s="241">
        <v>123</v>
      </c>
      <c r="P32" s="98">
        <f>SUM(K32:O32)</f>
        <v>557</v>
      </c>
      <c r="Q32" s="86">
        <v>113</v>
      </c>
      <c r="R32" s="70">
        <v>125</v>
      </c>
      <c r="S32" s="70">
        <v>110</v>
      </c>
      <c r="T32" s="67">
        <v>125</v>
      </c>
      <c r="U32" s="241">
        <v>111</v>
      </c>
      <c r="V32" s="243">
        <f>SUM(Q32:U32)</f>
        <v>584</v>
      </c>
      <c r="W32" s="1"/>
      <c r="X32" s="1"/>
      <c r="Y32" s="1"/>
      <c r="Z32" s="1"/>
      <c r="AA32" s="1"/>
      <c r="AB32" s="1"/>
      <c r="AC32" s="1"/>
    </row>
    <row r="33" spans="1:29" ht="18.600000000000001">
      <c r="A33" s="232">
        <v>28</v>
      </c>
      <c r="B33" s="233" t="s">
        <v>64</v>
      </c>
      <c r="C33" s="69">
        <v>45196</v>
      </c>
      <c r="D33" s="240">
        <f>SUM(E33:I33,K33:O33,Q33:U33)</f>
        <v>1643</v>
      </c>
      <c r="E33" s="63">
        <v>104</v>
      </c>
      <c r="F33" s="63">
        <v>105</v>
      </c>
      <c r="G33" s="63">
        <v>117</v>
      </c>
      <c r="H33" s="67">
        <v>108</v>
      </c>
      <c r="I33" s="63">
        <v>110</v>
      </c>
      <c r="J33" s="98">
        <f>SUM(E33:I33)</f>
        <v>544</v>
      </c>
      <c r="K33" s="63">
        <v>113</v>
      </c>
      <c r="L33" s="63">
        <v>113</v>
      </c>
      <c r="M33" s="63">
        <v>116</v>
      </c>
      <c r="N33" s="63">
        <v>109</v>
      </c>
      <c r="O33" s="63">
        <v>109</v>
      </c>
      <c r="P33" s="98">
        <f>SUM(K33:O33)</f>
        <v>560</v>
      </c>
      <c r="Q33" s="86">
        <v>106</v>
      </c>
      <c r="R33" s="70">
        <v>105</v>
      </c>
      <c r="S33" s="70">
        <v>115</v>
      </c>
      <c r="T33" s="67">
        <v>126</v>
      </c>
      <c r="U33" s="241">
        <v>87</v>
      </c>
      <c r="V33" s="243">
        <f>SUM(Q33:U33)</f>
        <v>539</v>
      </c>
      <c r="W33" s="1"/>
      <c r="X33" s="1"/>
      <c r="Y33" s="1"/>
      <c r="Z33" s="1"/>
      <c r="AA33" s="1"/>
      <c r="AB33" s="1"/>
      <c r="AC33" s="1"/>
    </row>
    <row r="34" spans="1:29" ht="18.600000000000001">
      <c r="A34" s="232">
        <v>29</v>
      </c>
      <c r="B34" s="233" t="s">
        <v>65</v>
      </c>
      <c r="C34" s="69">
        <v>45210</v>
      </c>
      <c r="D34" s="240">
        <f>SUM(E34:I34,K34:O34,Q34:U34)</f>
        <v>1571</v>
      </c>
      <c r="E34" s="63">
        <v>85</v>
      </c>
      <c r="F34" s="63">
        <v>91</v>
      </c>
      <c r="G34" s="63">
        <v>91</v>
      </c>
      <c r="H34" s="67">
        <v>124</v>
      </c>
      <c r="I34" s="63">
        <v>104</v>
      </c>
      <c r="J34" s="98">
        <f>SUM(E34:I34)</f>
        <v>495</v>
      </c>
      <c r="K34" s="63">
        <v>103</v>
      </c>
      <c r="L34" s="63">
        <v>97</v>
      </c>
      <c r="M34" s="63">
        <v>120</v>
      </c>
      <c r="N34" s="67">
        <v>104</v>
      </c>
      <c r="O34" s="70">
        <v>110</v>
      </c>
      <c r="P34" s="98">
        <f>SUM(K34:O34)</f>
        <v>534</v>
      </c>
      <c r="Q34" s="86">
        <v>102</v>
      </c>
      <c r="R34" s="70">
        <v>121</v>
      </c>
      <c r="S34" s="70">
        <v>109</v>
      </c>
      <c r="T34" s="67">
        <v>103</v>
      </c>
      <c r="U34" s="241">
        <v>107</v>
      </c>
      <c r="V34" s="243">
        <f>SUM(Q34:U34)</f>
        <v>542</v>
      </c>
      <c r="W34" s="1"/>
      <c r="X34" s="1"/>
      <c r="Y34" s="1"/>
      <c r="Z34" s="1"/>
      <c r="AA34" s="1"/>
      <c r="AB34" s="1"/>
      <c r="AC34" s="1"/>
    </row>
    <row r="35" spans="1:29" ht="18.600000000000001">
      <c r="A35" s="232">
        <v>30</v>
      </c>
      <c r="B35" s="235" t="s">
        <v>32</v>
      </c>
      <c r="C35" s="244">
        <v>44965</v>
      </c>
      <c r="D35" s="245">
        <f>SUM(E35:I35,K35:O35,Q35:U35)</f>
        <v>1456</v>
      </c>
      <c r="E35" s="246">
        <v>113</v>
      </c>
      <c r="F35" s="246">
        <v>107</v>
      </c>
      <c r="G35" s="246">
        <v>100</v>
      </c>
      <c r="H35" s="247">
        <v>107</v>
      </c>
      <c r="I35" s="246">
        <v>100</v>
      </c>
      <c r="J35" s="248">
        <f>SUM(E35:I35)</f>
        <v>527</v>
      </c>
      <c r="K35" s="246">
        <v>108</v>
      </c>
      <c r="L35" s="246">
        <v>93</v>
      </c>
      <c r="M35" s="246">
        <v>89</v>
      </c>
      <c r="N35" s="247">
        <v>90</v>
      </c>
      <c r="O35" s="249">
        <v>107</v>
      </c>
      <c r="P35" s="248">
        <f>SUM(K35:O35)</f>
        <v>487</v>
      </c>
      <c r="Q35" s="249">
        <v>93</v>
      </c>
      <c r="R35" s="249">
        <v>86</v>
      </c>
      <c r="S35" s="249">
        <v>86</v>
      </c>
      <c r="T35" s="247">
        <v>89</v>
      </c>
      <c r="U35" s="250">
        <v>88</v>
      </c>
      <c r="V35" s="251">
        <f>SUM(Q35:U35)</f>
        <v>442</v>
      </c>
      <c r="W35" s="1"/>
      <c r="X35" s="1"/>
      <c r="Y35" s="1"/>
      <c r="Z35" s="1"/>
      <c r="AA35" s="1"/>
      <c r="AB35" s="1"/>
      <c r="AC35" s="1"/>
    </row>
    <row r="36" spans="1:29" ht="18.600000000000001">
      <c r="A36" s="15"/>
      <c r="B36" s="15"/>
      <c r="C36" s="11"/>
      <c r="D36" s="11"/>
      <c r="E36" s="6"/>
      <c r="F36" s="6"/>
      <c r="G36" s="6"/>
      <c r="H36" s="11"/>
      <c r="I36" s="6"/>
      <c r="J36" s="6"/>
      <c r="K36" s="6"/>
      <c r="L36" s="6"/>
      <c r="M36" s="6"/>
      <c r="N36" s="11"/>
      <c r="O36" s="8"/>
      <c r="P36" s="6"/>
      <c r="Q36" s="6"/>
      <c r="R36" s="6"/>
      <c r="S36" s="6"/>
      <c r="T36" s="11"/>
      <c r="U36" s="1"/>
      <c r="V36" s="1"/>
      <c r="W36" s="1"/>
      <c r="X36" s="1"/>
      <c r="Y36" s="1"/>
      <c r="Z36" s="1"/>
      <c r="AA36" s="1"/>
      <c r="AB36" s="1"/>
      <c r="AC36" s="1"/>
    </row>
    <row r="37" spans="1:2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</sheetData>
  <sortState xmlns:xlrd2="http://schemas.microsoft.com/office/spreadsheetml/2017/richdata2" ref="B6:V35">
    <sortCondition descending="1" ref="D6:D35"/>
  </sortState>
  <mergeCells count="2">
    <mergeCell ref="A2:U2"/>
    <mergeCell ref="B4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41D7C-750B-4501-AED4-30B25DE43230}">
  <dimension ref="A1:E31"/>
  <sheetViews>
    <sheetView workbookViewId="0">
      <selection activeCell="L11" sqref="L11"/>
    </sheetView>
  </sheetViews>
  <sheetFormatPr defaultRowHeight="14.4"/>
  <cols>
    <col min="1" max="1" width="26.77734375" customWidth="1"/>
    <col min="2" max="3" width="13.33203125" customWidth="1"/>
    <col min="4" max="4" width="18.109375" customWidth="1"/>
    <col min="5" max="5" width="8.88671875" customWidth="1"/>
  </cols>
  <sheetData>
    <row r="1" spans="1:4" ht="17.399999999999999">
      <c r="A1" s="261" t="s">
        <v>67</v>
      </c>
      <c r="B1" s="262" t="s">
        <v>66</v>
      </c>
      <c r="C1" s="262" t="s">
        <v>68</v>
      </c>
      <c r="D1" s="264" t="s">
        <v>70</v>
      </c>
    </row>
    <row r="2" spans="1:4" ht="17.399999999999999">
      <c r="A2" s="261" t="s">
        <v>46</v>
      </c>
      <c r="B2" s="263">
        <v>132.66999999999999</v>
      </c>
      <c r="C2" s="263">
        <f>SUM(Tussenstand!E10)</f>
        <v>134.6</v>
      </c>
      <c r="D2" s="265">
        <f>SUM(C2-B2)</f>
        <v>1.9300000000000068</v>
      </c>
    </row>
    <row r="3" spans="1:4" ht="17.399999999999999">
      <c r="A3" s="261" t="s">
        <v>11</v>
      </c>
      <c r="B3" s="263">
        <v>124.6</v>
      </c>
      <c r="C3" s="263">
        <f>SUM(Tussenstand!E9)</f>
        <v>129.85333333333332</v>
      </c>
      <c r="D3" s="265">
        <f>SUM(C3-B3)</f>
        <v>5.2533333333333303</v>
      </c>
    </row>
    <row r="4" spans="1:4" ht="17.399999999999999">
      <c r="A4" s="261" t="s">
        <v>18</v>
      </c>
      <c r="B4" s="263">
        <v>118.06</v>
      </c>
      <c r="C4" s="263">
        <f>SUM(Tussenstand!E7)</f>
        <v>124.14444444444445</v>
      </c>
      <c r="D4" s="265">
        <f>SUM(C4-B4)</f>
        <v>6.0844444444444434</v>
      </c>
    </row>
    <row r="5" spans="1:4" ht="17.399999999999999">
      <c r="A5" s="261" t="s">
        <v>45</v>
      </c>
      <c r="B5" s="263">
        <v>127.14</v>
      </c>
      <c r="C5" s="263">
        <f>SUM(Tussenstand!E8)</f>
        <v>134.31666666666666</v>
      </c>
      <c r="D5" s="265">
        <f>SUM(C5-B5)</f>
        <v>7.1766666666666623</v>
      </c>
    </row>
    <row r="6" spans="1:4" ht="17.399999999999999">
      <c r="A6" s="261" t="s">
        <v>19</v>
      </c>
      <c r="B6" s="263">
        <v>113.8</v>
      </c>
      <c r="C6" s="263">
        <f>SUM(Tussenstand!E6)</f>
        <v>124.65555555555555</v>
      </c>
      <c r="D6" s="265">
        <f>SUM(C6-B6)</f>
        <v>10.855555555555554</v>
      </c>
    </row>
    <row r="7" spans="1:4" ht="17.399999999999999">
      <c r="A7" s="261" t="s">
        <v>20</v>
      </c>
      <c r="B7" s="263">
        <v>114.16</v>
      </c>
      <c r="C7" s="263">
        <f>SUM(Tussenstand!E5)</f>
        <v>126.51111111111111</v>
      </c>
      <c r="D7" s="265">
        <f>SUM(C7-B7)</f>
        <v>12.351111111111109</v>
      </c>
    </row>
    <row r="8" spans="1:4" ht="17.399999999999999">
      <c r="A8" s="261" t="s">
        <v>22</v>
      </c>
      <c r="B8" s="263">
        <v>104.67</v>
      </c>
      <c r="C8" s="263">
        <f>SUM(Tussenstand!E21)</f>
        <v>117.4</v>
      </c>
      <c r="D8" s="265">
        <f>SUM(C8-B8)</f>
        <v>12.730000000000004</v>
      </c>
    </row>
    <row r="9" spans="1:4" ht="17.399999999999999">
      <c r="A9" s="261" t="s">
        <v>26</v>
      </c>
      <c r="B9" s="263">
        <v>106</v>
      </c>
      <c r="C9" s="263">
        <f>SUM(Tussenstand!E20)</f>
        <v>119.4</v>
      </c>
      <c r="D9" s="265">
        <f>SUM(C9-B9)</f>
        <v>13.400000000000006</v>
      </c>
    </row>
    <row r="10" spans="1:4" ht="17.399999999999999">
      <c r="A10" s="261" t="s">
        <v>23</v>
      </c>
      <c r="B10" s="263">
        <v>107.87</v>
      </c>
      <c r="C10" s="263">
        <f>SUM(Tussenstand!E14)</f>
        <v>121.61333333333333</v>
      </c>
      <c r="D10" s="265">
        <f>SUM(C10-B10)</f>
        <v>13.743333333333325</v>
      </c>
    </row>
    <row r="11" spans="1:4" ht="17.399999999999999">
      <c r="A11" s="261" t="s">
        <v>25</v>
      </c>
      <c r="B11" s="263">
        <v>97.29</v>
      </c>
      <c r="C11" s="263">
        <f>SUM(Tussenstand!E33)</f>
        <v>111.33333333333333</v>
      </c>
      <c r="D11" s="265">
        <f>SUM(C11-B11)</f>
        <v>14.043333333333322</v>
      </c>
    </row>
    <row r="12" spans="1:4" ht="17.399999999999999">
      <c r="A12" s="261" t="s">
        <v>4</v>
      </c>
      <c r="B12" s="263">
        <v>114.75</v>
      </c>
      <c r="C12" s="263">
        <f>SUM(Tussenstand!E4)</f>
        <v>128.96666666666667</v>
      </c>
      <c r="D12" s="265">
        <f>SUM(C12-B12)</f>
        <v>14.216666666666669</v>
      </c>
    </row>
    <row r="13" spans="1:4" ht="17.399999999999999">
      <c r="A13" s="261" t="s">
        <v>21</v>
      </c>
      <c r="B13" s="263">
        <v>109.77</v>
      </c>
      <c r="C13" s="263">
        <f>SUM(Tussenstand!E19)</f>
        <v>124.48888888888889</v>
      </c>
      <c r="D13" s="265">
        <f>SUM(C13-B13)</f>
        <v>14.718888888888898</v>
      </c>
    </row>
    <row r="14" spans="1:4" ht="17.399999999999999">
      <c r="A14" s="261" t="s">
        <v>49</v>
      </c>
      <c r="B14" s="263">
        <v>105.8</v>
      </c>
      <c r="C14" s="263">
        <f>SUM(Tussenstand!E15)</f>
        <v>121.45333333333333</v>
      </c>
      <c r="D14" s="265">
        <f>SUM(C14-B14)</f>
        <v>15.653333333333336</v>
      </c>
    </row>
    <row r="15" spans="1:4" ht="17.399999999999999">
      <c r="A15" s="261" t="s">
        <v>24</v>
      </c>
      <c r="B15" s="263">
        <v>101.78</v>
      </c>
      <c r="C15" s="263">
        <f>SUM(Tussenstand!E17)</f>
        <v>117.54444444444445</v>
      </c>
      <c r="D15" s="265">
        <f>SUM(C15-B15)</f>
        <v>15.76444444444445</v>
      </c>
    </row>
    <row r="16" spans="1:4" ht="17.399999999999999">
      <c r="A16" s="261" t="s">
        <v>30</v>
      </c>
      <c r="B16" s="263">
        <v>97.9</v>
      </c>
      <c r="C16" s="263">
        <f>SUM(Tussenstand!E25)</f>
        <v>114.01666666666667</v>
      </c>
      <c r="D16" s="265">
        <f>SUM(C16-B16)</f>
        <v>16.11666666666666</v>
      </c>
    </row>
    <row r="17" spans="1:5" ht="17.399999999999999">
      <c r="A17" s="261" t="s">
        <v>41</v>
      </c>
      <c r="B17" s="263">
        <v>102.68</v>
      </c>
      <c r="C17" s="263">
        <f>SUM(Tussenstand!E16)</f>
        <v>118.98888888888889</v>
      </c>
      <c r="D17" s="265">
        <f>SUM(C17-B17)</f>
        <v>16.308888888888887</v>
      </c>
    </row>
    <row r="18" spans="1:5" ht="17.399999999999999">
      <c r="A18" s="261" t="s">
        <v>59</v>
      </c>
      <c r="B18" s="263">
        <v>110.05</v>
      </c>
      <c r="C18" s="263">
        <f>SUM(Tussenstand!E18)</f>
        <v>126.44</v>
      </c>
      <c r="D18" s="265">
        <f>SUM(C18-B18)</f>
        <v>16.39</v>
      </c>
    </row>
    <row r="19" spans="1:5" ht="17.399999999999999">
      <c r="A19" s="261" t="s">
        <v>3</v>
      </c>
      <c r="B19" s="263">
        <v>111.46</v>
      </c>
      <c r="C19" s="263">
        <f>SUM(Tussenstand!E3)</f>
        <v>128.30000000000001</v>
      </c>
      <c r="D19" s="265">
        <f>SUM(C19-B19)</f>
        <v>16.840000000000018</v>
      </c>
    </row>
    <row r="20" spans="1:5" ht="17.399999999999999">
      <c r="A20" s="261" t="s">
        <v>33</v>
      </c>
      <c r="B20" s="263">
        <v>93.36</v>
      </c>
      <c r="C20" s="263">
        <f>SUM(Tussenstand!E32)</f>
        <v>110.3</v>
      </c>
      <c r="D20" s="265">
        <f>SUM(C20-B20)</f>
        <v>16.939999999999998</v>
      </c>
    </row>
    <row r="21" spans="1:5" ht="17.399999999999999">
      <c r="A21" s="261" t="s">
        <v>29</v>
      </c>
      <c r="B21" s="263">
        <v>93.67</v>
      </c>
      <c r="C21" s="263">
        <f>SUM(Tussenstand!E26)</f>
        <v>111.24444444444444</v>
      </c>
      <c r="D21" s="265">
        <f>SUM(C21-B21)</f>
        <v>17.574444444444438</v>
      </c>
    </row>
    <row r="22" spans="1:5" ht="17.399999999999999">
      <c r="A22" s="261" t="s">
        <v>35</v>
      </c>
      <c r="B22" s="263">
        <v>86.86</v>
      </c>
      <c r="C22" s="263">
        <f>SUM(Tussenstand!E27)</f>
        <v>105.01111111111111</v>
      </c>
      <c r="D22" s="265">
        <f>SUM(C22-B22)</f>
        <v>18.151111111111106</v>
      </c>
    </row>
    <row r="23" spans="1:5" ht="17.399999999999999">
      <c r="A23" s="261" t="s">
        <v>34</v>
      </c>
      <c r="B23" s="263">
        <v>89.88</v>
      </c>
      <c r="C23" s="263">
        <f>SUM(Tussenstand!E29)</f>
        <v>108.68333333333334</v>
      </c>
      <c r="D23" s="265">
        <f>SUM(C23-B23)</f>
        <v>18.803333333333342</v>
      </c>
    </row>
    <row r="24" spans="1:5" ht="17.399999999999999">
      <c r="A24" s="261" t="s">
        <v>50</v>
      </c>
      <c r="B24" s="263">
        <v>103.61</v>
      </c>
      <c r="C24" s="263">
        <f>SUM(Tussenstand!E13)</f>
        <v>124.33333333333333</v>
      </c>
      <c r="D24" s="265">
        <f>SUM(C24-B24)</f>
        <v>20.723333333333329</v>
      </c>
    </row>
    <row r="25" spans="1:5" ht="17.399999999999999">
      <c r="A25" s="261" t="s">
        <v>31</v>
      </c>
      <c r="B25" s="263">
        <v>92.47</v>
      </c>
      <c r="C25" s="263">
        <f>SUM(Tussenstand!E28)</f>
        <v>114.4</v>
      </c>
      <c r="D25" s="265">
        <f>SUM(C25-B25)</f>
        <v>21.930000000000007</v>
      </c>
    </row>
    <row r="26" spans="1:5" ht="17.399999999999999">
      <c r="A26" s="261" t="s">
        <v>52</v>
      </c>
      <c r="B26" s="263">
        <v>95.52</v>
      </c>
      <c r="C26" s="263">
        <f>SUM(Tussenstand!E23)</f>
        <v>119.54444444444445</v>
      </c>
      <c r="D26" s="265">
        <f>SUM(C26-B26)</f>
        <v>24.024444444444455</v>
      </c>
    </row>
    <row r="27" spans="1:5" ht="17.399999999999999">
      <c r="A27" s="261" t="s">
        <v>28</v>
      </c>
      <c r="B27" s="263">
        <v>86.07</v>
      </c>
      <c r="C27" s="263">
        <f>SUM(Tussenstand!E24)</f>
        <v>114.94666666666667</v>
      </c>
      <c r="D27" s="265">
        <f>SUM(C27-B27)</f>
        <v>28.876666666666679</v>
      </c>
    </row>
    <row r="28" spans="1:5" ht="17.399999999999999">
      <c r="A28" s="261" t="s">
        <v>65</v>
      </c>
      <c r="B28" s="263">
        <v>0</v>
      </c>
      <c r="C28" s="263">
        <f>SUM(Tussenstand!E31)</f>
        <v>102.13333333333334</v>
      </c>
      <c r="D28" s="265">
        <f t="shared" ref="D2:D31" si="0">SUM(C28-B28)</f>
        <v>102.13333333333334</v>
      </c>
      <c r="E28" s="261" t="s">
        <v>71</v>
      </c>
    </row>
    <row r="29" spans="1:5" ht="17.399999999999999">
      <c r="A29" s="261" t="s">
        <v>64</v>
      </c>
      <c r="B29" s="263">
        <v>0</v>
      </c>
      <c r="C29" s="263">
        <f>SUM(Tussenstand!E30)</f>
        <v>107.04444444444445</v>
      </c>
      <c r="D29" s="265">
        <f t="shared" si="0"/>
        <v>107.04444444444445</v>
      </c>
      <c r="E29" s="261" t="s">
        <v>71</v>
      </c>
    </row>
    <row r="30" spans="1:5" ht="17.399999999999999">
      <c r="A30" s="261" t="s">
        <v>72</v>
      </c>
      <c r="B30" s="263">
        <v>0</v>
      </c>
      <c r="C30" s="263">
        <f>SUM(Tussenstand!E11)</f>
        <v>138.13333333333333</v>
      </c>
      <c r="D30" s="265">
        <f t="shared" si="0"/>
        <v>138.13333333333333</v>
      </c>
      <c r="E30" s="261" t="s">
        <v>71</v>
      </c>
    </row>
    <row r="31" spans="1:5" ht="17.399999999999999">
      <c r="A31" s="261" t="s">
        <v>32</v>
      </c>
      <c r="B31" s="263">
        <v>88.27</v>
      </c>
      <c r="C31" s="263">
        <f>SUM(Tussenstand!E34)</f>
        <v>0</v>
      </c>
      <c r="D31" s="265">
        <f t="shared" si="0"/>
        <v>-88.27</v>
      </c>
    </row>
  </sheetData>
  <sortState xmlns:xlrd2="http://schemas.microsoft.com/office/spreadsheetml/2017/richdata2" ref="A2:D27">
    <sortCondition ref="D2:D2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9</vt:i4>
      </vt:variant>
    </vt:vector>
  </HeadingPairs>
  <TitlesOfParts>
    <vt:vector size="9" baseType="lpstr">
      <vt:lpstr>Voorblad</vt:lpstr>
      <vt:lpstr>Daguitslag</vt:lpstr>
      <vt:lpstr>Persoonlijke score</vt:lpstr>
      <vt:lpstr>Tussenstand</vt:lpstr>
      <vt:lpstr>Punten</vt:lpstr>
      <vt:lpstr>stand op gemid</vt:lpstr>
      <vt:lpstr>Speciale score</vt:lpstr>
      <vt:lpstr>PR</vt:lpstr>
      <vt:lpstr>Oud en Nieuw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Spring in 't Veld</dc:creator>
  <cp:lastModifiedBy>Wijnand Springintveld</cp:lastModifiedBy>
  <cp:lastPrinted>2022-10-18T12:56:32Z</cp:lastPrinted>
  <dcterms:created xsi:type="dcterms:W3CDTF">2020-09-18T09:37:10Z</dcterms:created>
  <dcterms:modified xsi:type="dcterms:W3CDTF">2023-11-30T12:35:26Z</dcterms:modified>
</cp:coreProperties>
</file>