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671E9C49-8761-46D7-96C5-BABB96EA96F4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9" l="1"/>
  <c r="D27" i="9" s="1"/>
  <c r="C24" i="9"/>
  <c r="D24" i="9" s="1"/>
  <c r="C21" i="9"/>
  <c r="D21" i="9" s="1"/>
  <c r="C23" i="9"/>
  <c r="D23" i="9" s="1"/>
  <c r="C13" i="9"/>
  <c r="D13" i="9" s="1"/>
  <c r="C18" i="9"/>
  <c r="D18" i="9" s="1"/>
  <c r="C15" i="9"/>
  <c r="D15" i="9" s="1"/>
  <c r="C14" i="9"/>
  <c r="D14" i="9" s="1"/>
  <c r="C12" i="9"/>
  <c r="D12" i="9" s="1"/>
  <c r="C17" i="9"/>
  <c r="D17" i="9" s="1"/>
  <c r="C11" i="9"/>
  <c r="D11" i="9" s="1"/>
  <c r="C9" i="9"/>
  <c r="D9" i="9" s="1"/>
  <c r="C22" i="9"/>
  <c r="D22" i="9" s="1"/>
  <c r="C8" i="9"/>
  <c r="D8" i="9" s="1"/>
  <c r="C5" i="9"/>
  <c r="D5" i="9" s="1"/>
  <c r="C3" i="9"/>
  <c r="D3" i="9" s="1"/>
  <c r="S35" i="3"/>
  <c r="S34" i="3"/>
  <c r="S31" i="3"/>
  <c r="S33" i="3"/>
  <c r="S32" i="3"/>
  <c r="S30" i="3"/>
  <c r="S28" i="3"/>
  <c r="S26" i="3"/>
  <c r="S25" i="3"/>
  <c r="S22" i="3"/>
  <c r="S21" i="3"/>
  <c r="S20" i="3"/>
  <c r="S19" i="3"/>
  <c r="S18" i="3"/>
  <c r="S17" i="3"/>
  <c r="S15" i="3"/>
  <c r="S16" i="3"/>
  <c r="S11" i="3"/>
  <c r="S10" i="3"/>
  <c r="S9" i="3"/>
  <c r="S8" i="3"/>
  <c r="S7" i="3"/>
  <c r="S4" i="3"/>
  <c r="S5" i="3"/>
  <c r="S3" i="3"/>
  <c r="C30" i="9"/>
  <c r="D30" i="9" s="1"/>
  <c r="C2" i="9"/>
  <c r="D2" i="9" s="1"/>
  <c r="C4" i="9"/>
  <c r="D4" i="9" s="1"/>
  <c r="C16" i="9"/>
  <c r="D16" i="9" s="1"/>
  <c r="C20" i="9"/>
  <c r="D20" i="9" s="1"/>
  <c r="C19" i="9"/>
  <c r="D19" i="9" s="1"/>
  <c r="C28" i="9"/>
  <c r="D28" i="9" s="1"/>
  <c r="C29" i="9"/>
  <c r="V6" i="6"/>
  <c r="P6" i="6"/>
  <c r="J6" i="6"/>
  <c r="D6" i="6"/>
  <c r="G4" i="5"/>
  <c r="F4" i="5"/>
  <c r="E4" i="5"/>
  <c r="S27" i="3"/>
  <c r="R35" i="3"/>
  <c r="S14" i="3"/>
  <c r="S6" i="3"/>
  <c r="R3" i="3"/>
  <c r="W32" i="2"/>
  <c r="Q32" i="2"/>
  <c r="K32" i="2"/>
  <c r="D29" i="9"/>
  <c r="R33" i="3"/>
  <c r="S29" i="3"/>
  <c r="C6" i="9"/>
  <c r="D6" i="9" s="1"/>
  <c r="C10" i="9"/>
  <c r="D10" i="9" s="1"/>
  <c r="C7" i="9"/>
  <c r="D7" i="9" s="1"/>
  <c r="C31" i="9"/>
  <c r="D31" i="9" s="1"/>
  <c r="C25" i="9"/>
  <c r="D25" i="9" s="1"/>
  <c r="C26" i="9"/>
  <c r="D26" i="9" s="1"/>
  <c r="V34" i="6"/>
  <c r="P34" i="6"/>
  <c r="J34" i="6"/>
  <c r="D34" i="6"/>
  <c r="W6" i="2"/>
  <c r="W9" i="2"/>
  <c r="W11" i="2"/>
  <c r="W12" i="2"/>
  <c r="W19" i="2"/>
  <c r="W29" i="2"/>
  <c r="W8" i="2"/>
  <c r="W30" i="2"/>
  <c r="W31" i="2"/>
  <c r="W14" i="2"/>
  <c r="W10" i="2"/>
  <c r="W17" i="2"/>
  <c r="W13" i="2"/>
  <c r="W23" i="2"/>
  <c r="W25" i="2"/>
  <c r="W28" i="2"/>
  <c r="W20" i="2"/>
  <c r="W15" i="2"/>
  <c r="W16" i="2"/>
  <c r="W18" i="2"/>
  <c r="W5" i="2"/>
  <c r="W27" i="2"/>
  <c r="W26" i="2"/>
  <c r="W33" i="2"/>
  <c r="W34" i="2"/>
  <c r="W24" i="2"/>
  <c r="W22" i="2"/>
  <c r="W21" i="2"/>
  <c r="Q22" i="2"/>
  <c r="K22" i="2"/>
  <c r="S36" i="3"/>
  <c r="R25" i="3"/>
  <c r="R26" i="3"/>
  <c r="R30" i="3"/>
  <c r="R32" i="3"/>
  <c r="R34" i="3"/>
  <c r="R31" i="3"/>
  <c r="R29" i="3"/>
  <c r="R28" i="3"/>
  <c r="R27" i="3"/>
  <c r="R36" i="3"/>
  <c r="R7" i="3"/>
  <c r="R10" i="3"/>
  <c r="R8" i="3"/>
  <c r="R11" i="3"/>
  <c r="R5" i="3"/>
  <c r="R6" i="3"/>
  <c r="R4" i="3"/>
  <c r="R9" i="3"/>
  <c r="R15" i="3"/>
  <c r="C4" i="5"/>
  <c r="Q21" i="2"/>
  <c r="K21" i="2"/>
  <c r="D21" i="6"/>
  <c r="J21" i="6"/>
  <c r="P21" i="6"/>
  <c r="V21" i="6"/>
  <c r="R17" i="3"/>
  <c r="R21" i="3"/>
  <c r="Q6" i="2"/>
  <c r="Q17" i="2"/>
  <c r="Q12" i="2"/>
  <c r="Q29" i="2"/>
  <c r="Q24" i="2"/>
  <c r="Q8" i="2"/>
  <c r="Q10" i="2"/>
  <c r="Q20" i="2"/>
  <c r="Q15" i="2"/>
  <c r="Q30" i="2"/>
  <c r="Q23" i="2"/>
  <c r="Q31" i="2"/>
  <c r="Q18" i="2"/>
  <c r="Q7" i="2"/>
  <c r="Q26" i="2"/>
  <c r="Q27" i="2"/>
  <c r="Q14" i="2"/>
  <c r="Q28" i="2"/>
  <c r="Q13" i="2"/>
  <c r="Q25" i="2"/>
  <c r="Q16" i="2"/>
  <c r="Q5" i="2"/>
  <c r="Q19" i="2"/>
  <c r="Q34" i="2"/>
  <c r="Q9" i="2"/>
  <c r="Q33" i="2"/>
  <c r="W7" i="2"/>
  <c r="V20" i="6"/>
  <c r="V17" i="6"/>
  <c r="P20" i="6"/>
  <c r="P17" i="6"/>
  <c r="J20" i="6"/>
  <c r="J17" i="6"/>
  <c r="D20" i="6"/>
  <c r="D17" i="6"/>
  <c r="D32" i="2" l="1"/>
  <c r="E32" i="2" s="1"/>
  <c r="D22" i="2"/>
  <c r="E22" i="2" s="1"/>
  <c r="D21" i="2"/>
  <c r="E21" i="2" s="1"/>
  <c r="R19" i="3"/>
  <c r="K13" i="2"/>
  <c r="V11" i="6"/>
  <c r="V15" i="6"/>
  <c r="V8" i="6"/>
  <c r="V9" i="6"/>
  <c r="V14" i="6"/>
  <c r="V18" i="6"/>
  <c r="V12" i="6"/>
  <c r="V10" i="6"/>
  <c r="V13" i="6"/>
  <c r="V19" i="6"/>
  <c r="V24" i="6"/>
  <c r="V16" i="6"/>
  <c r="V23" i="6"/>
  <c r="V22" i="6"/>
  <c r="V30" i="6"/>
  <c r="V27" i="6"/>
  <c r="V26" i="6"/>
  <c r="V28" i="6"/>
  <c r="V25" i="6"/>
  <c r="V29" i="6"/>
  <c r="V32" i="6"/>
  <c r="V33" i="6"/>
  <c r="V35" i="6"/>
  <c r="V31" i="6"/>
  <c r="P11" i="6"/>
  <c r="P15" i="6"/>
  <c r="P8" i="6"/>
  <c r="P9" i="6"/>
  <c r="P14" i="6"/>
  <c r="P18" i="6"/>
  <c r="P12" i="6"/>
  <c r="P10" i="6"/>
  <c r="P13" i="6"/>
  <c r="P19" i="6"/>
  <c r="P24" i="6"/>
  <c r="P16" i="6"/>
  <c r="P23" i="6"/>
  <c r="P22" i="6"/>
  <c r="P30" i="6"/>
  <c r="P27" i="6"/>
  <c r="P26" i="6"/>
  <c r="P28" i="6"/>
  <c r="P25" i="6"/>
  <c r="P29" i="6"/>
  <c r="P32" i="6"/>
  <c r="P33" i="6"/>
  <c r="P35" i="6"/>
  <c r="P31" i="6"/>
  <c r="J11" i="6"/>
  <c r="J15" i="6"/>
  <c r="J8" i="6"/>
  <c r="J9" i="6"/>
  <c r="J14" i="6"/>
  <c r="J18" i="6"/>
  <c r="J12" i="6"/>
  <c r="J10" i="6"/>
  <c r="J13" i="6"/>
  <c r="J19" i="6"/>
  <c r="J24" i="6"/>
  <c r="J16" i="6"/>
  <c r="J23" i="6"/>
  <c r="J22" i="6"/>
  <c r="J30" i="6"/>
  <c r="J27" i="6"/>
  <c r="J26" i="6"/>
  <c r="J28" i="6"/>
  <c r="J25" i="6"/>
  <c r="J29" i="6"/>
  <c r="J32" i="6"/>
  <c r="J33" i="6"/>
  <c r="J35" i="6"/>
  <c r="J31" i="6"/>
  <c r="V7" i="6"/>
  <c r="P7" i="6"/>
  <c r="J7" i="6"/>
  <c r="D11" i="6"/>
  <c r="D15" i="6"/>
  <c r="D8" i="6"/>
  <c r="D9" i="6"/>
  <c r="D14" i="6"/>
  <c r="D18" i="6"/>
  <c r="D12" i="6"/>
  <c r="D10" i="6"/>
  <c r="D13" i="6"/>
  <c r="D19" i="6"/>
  <c r="D24" i="6"/>
  <c r="D16" i="6"/>
  <c r="D23" i="6"/>
  <c r="D22" i="6"/>
  <c r="D30" i="6"/>
  <c r="D27" i="6"/>
  <c r="D26" i="6"/>
  <c r="D28" i="6"/>
  <c r="D25" i="6"/>
  <c r="D29" i="6"/>
  <c r="D32" i="6"/>
  <c r="D33" i="6"/>
  <c r="D35" i="6"/>
  <c r="D31" i="6"/>
  <c r="D7" i="6"/>
  <c r="K11" i="2"/>
  <c r="K5" i="2"/>
  <c r="K12" i="2"/>
  <c r="K29" i="2"/>
  <c r="K24" i="2"/>
  <c r="K30" i="2"/>
  <c r="K9" i="2"/>
  <c r="K19" i="2"/>
  <c r="K6" i="2"/>
  <c r="K15" i="2"/>
  <c r="K28" i="2"/>
  <c r="K25" i="2"/>
  <c r="K8" i="2"/>
  <c r="K16" i="2"/>
  <c r="K27" i="2"/>
  <c r="K17" i="2"/>
  <c r="K33" i="2"/>
  <c r="K23" i="2"/>
  <c r="K18" i="2"/>
  <c r="K10" i="2"/>
  <c r="K31" i="2"/>
  <c r="K20" i="2"/>
  <c r="K14" i="2"/>
  <c r="K34" i="2"/>
  <c r="K7" i="2"/>
  <c r="K26" i="2"/>
  <c r="Q11" i="2"/>
  <c r="R37" i="3"/>
  <c r="S37" i="3"/>
  <c r="D13" i="2" l="1"/>
  <c r="E13" i="2" s="1"/>
  <c r="D10" i="2"/>
  <c r="E10" i="2" s="1"/>
  <c r="D9" i="2"/>
  <c r="E9" i="2" s="1"/>
  <c r="D12" i="2"/>
  <c r="E12" i="2" s="1"/>
  <c r="D23" i="2"/>
  <c r="E23" i="2" s="1"/>
  <c r="D24" i="2"/>
  <c r="E24" i="2" s="1"/>
  <c r="D11" i="2"/>
  <c r="E11" i="2" s="1"/>
  <c r="D29" i="2"/>
  <c r="E29" i="2" s="1"/>
  <c r="D19" i="2"/>
  <c r="E19" i="2" s="1"/>
  <c r="D17" i="2"/>
  <c r="E17" i="2" s="1"/>
  <c r="D26" i="2"/>
  <c r="E26" i="2" s="1"/>
  <c r="D30" i="2"/>
  <c r="E30" i="2" s="1"/>
  <c r="D5" i="2"/>
  <c r="E5" i="2" s="1"/>
  <c r="D20" i="2"/>
  <c r="E20" i="2" s="1"/>
  <c r="D7" i="2"/>
  <c r="E7" i="2" s="1"/>
  <c r="D34" i="2"/>
  <c r="E34" i="2" s="1"/>
  <c r="D14" i="2"/>
  <c r="E14" i="2" s="1"/>
  <c r="D16" i="2"/>
  <c r="E16" i="2" s="1"/>
  <c r="D31" i="2"/>
  <c r="E31" i="2" s="1"/>
  <c r="D33" i="2"/>
  <c r="E33" i="2" s="1"/>
  <c r="D8" i="2"/>
  <c r="E8" i="2" s="1"/>
  <c r="D18" i="2"/>
  <c r="E18" i="2" s="1"/>
  <c r="D27" i="2"/>
  <c r="E27" i="2" s="1"/>
  <c r="D28" i="2"/>
  <c r="E28" i="2" s="1"/>
  <c r="D6" i="2"/>
  <c r="E6" i="2" s="1"/>
  <c r="D25" i="2"/>
  <c r="E25" i="2" s="1"/>
  <c r="D15" i="2"/>
  <c r="E15" i="2" s="1"/>
  <c r="D4" i="5"/>
  <c r="R14" i="3"/>
  <c r="R22" i="3"/>
  <c r="R16" i="3"/>
  <c r="R20" i="3"/>
  <c r="R18" i="3"/>
</calcChain>
</file>

<file path=xl/sharedStrings.xml><?xml version="1.0" encoding="utf-8"?>
<sst xmlns="http://schemas.openxmlformats.org/spreadsheetml/2006/main" count="313" uniqueCount="75">
  <si>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</si>
  <si>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</si>
  <si>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</si>
  <si>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</si>
  <si>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</si>
  <si>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</si>
  <si>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</si>
  <si>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</si>
  <si>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</si>
  <si>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</si>
  <si>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</si>
  <si>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</si>
  <si>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</si>
  <si>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</si>
  <si>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</si>
  <si>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</si>
  <si>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</si>
  <si>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</si>
  <si>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</si>
  <si>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</si>
  <si>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</si>
  <si>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</si>
  <si>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</si>
  <si>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</si>
  <si>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</si>
  <si>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</si>
  <si>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</si>
  <si>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</si>
  <si>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</si>
  <si>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</si>
  <si>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</si>
  <si>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</si>
  <si>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</si>
  <si>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</si>
  <si>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</si>
  <si>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</si>
  <si>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</si>
  <si>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</si>
  <si>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</si>
  <si>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</si>
  <si>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</si>
  <si>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</si>
  <si>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</si>
  <si>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</si>
  <si>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</si>
  <si>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</si>
  <si>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</si>
  <si>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</si>
  <si>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Theo van leijden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</si>
  <si>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</si>
  <si>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</si>
  <si>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</si>
  <si>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</si>
  <si>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</si>
  <si>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</si>
  <si>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</si>
  <si>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</si>
  <si>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</si>
  <si>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</si>
  <si>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</si>
  <si>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</si>
  <si>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</si>
  <si>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</si>
  <si>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 xml:space="preserve">      Tussenstand competitie 2023-2024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</si>
  <si>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</si>
  <si>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</si>
  <si>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</si>
  <si>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</si>
  <si>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</si>
  <si>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</si>
  <si>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</si>
  <si>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</si>
  <si>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>Kees Kuypers</t>
  </si>
  <si>
    <t xml:space="preserve"> Daguitslag 8 NOVEMBER 2023</t>
  </si>
  <si>
    <t>In totaal is er 2 slechtste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</si>
</sst>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b/>
      <sz val="8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29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9" fillId="2" borderId="0" xfId="2" applyFont="1" applyFill="1" applyBorder="1"/>
    <xf numFmtId="164" fontId="2" fillId="2" borderId="0" xfId="2" applyFill="1"/>
    <xf numFmtId="0" fontId="9" fillId="2" borderId="0" xfId="0" applyFont="1" applyFill="1"/>
    <xf numFmtId="164" fontId="11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6" fillId="2" borderId="0" xfId="2" applyFont="1" applyFill="1" applyBorder="1"/>
    <xf numFmtId="164" fontId="5" fillId="2" borderId="0" xfId="2" applyFont="1" applyFill="1" applyBorder="1"/>
    <xf numFmtId="165" fontId="9" fillId="2" borderId="0" xfId="2" applyNumberFormat="1" applyFont="1" applyFill="1" applyBorder="1"/>
    <xf numFmtId="164" fontId="4" fillId="2" borderId="0" xfId="2" applyFont="1" applyFill="1" applyBorder="1"/>
    <xf numFmtId="0" fontId="46" fillId="2" borderId="0" xfId="0" applyFont="1" applyFill="1"/>
    <xf numFmtId="164" fontId="20" fillId="2" borderId="0" xfId="2" applyFont="1" applyFill="1" applyBorder="1"/>
    <xf numFmtId="164" fontId="21" fillId="2" borderId="0" xfId="2" applyFont="1" applyFill="1" applyBorder="1"/>
    <xf numFmtId="0" fontId="4" fillId="2" borderId="0" xfId="2" applyNumberFormat="1" applyFont="1" applyFill="1" applyBorder="1"/>
    <xf numFmtId="0" fontId="9" fillId="2" borderId="0" xfId="2" applyNumberFormat="1" applyFont="1" applyFill="1" applyBorder="1"/>
    <xf numFmtId="0" fontId="47" fillId="2" borderId="0" xfId="0" applyFont="1" applyFill="1"/>
    <xf numFmtId="0" fontId="4" fillId="2" borderId="0" xfId="0" applyFont="1" applyFill="1"/>
    <xf numFmtId="164" fontId="12" fillId="2" borderId="0" xfId="2" applyFont="1" applyFill="1" applyBorder="1" applyAlignment="1">
      <alignment horizontal="center"/>
    </xf>
    <xf numFmtId="164" fontId="11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2" fillId="2" borderId="0" xfId="2" applyFont="1" applyFill="1"/>
    <xf numFmtId="164" fontId="9" fillId="2" borderId="0" xfId="2" applyFont="1" applyFill="1"/>
    <xf numFmtId="164" fontId="18" fillId="2" borderId="0" xfId="2" applyFont="1" applyFill="1" applyBorder="1"/>
    <xf numFmtId="164" fontId="20" fillId="5" borderId="0" xfId="2" applyFont="1" applyFill="1" applyBorder="1"/>
    <xf numFmtId="0" fontId="48" fillId="2" borderId="0" xfId="0" applyFont="1" applyFill="1"/>
    <xf numFmtId="165" fontId="25" fillId="4" borderId="0" xfId="2" applyNumberFormat="1" applyFont="1" applyFill="1" applyBorder="1"/>
    <xf numFmtId="164" fontId="26" fillId="2" borderId="0" xfId="2" applyFont="1" applyFill="1"/>
    <xf numFmtId="167" fontId="28" fillId="2" borderId="0" xfId="0" applyNumberFormat="1" applyFont="1" applyFill="1"/>
    <xf numFmtId="167" fontId="2" fillId="2" borderId="0" xfId="0" applyNumberFormat="1" applyFont="1" applyFill="1"/>
    <xf numFmtId="165" fontId="27" fillId="2" borderId="0" xfId="2" applyNumberFormat="1" applyFont="1" applyFill="1"/>
    <xf numFmtId="0" fontId="31" fillId="2" borderId="0" xfId="0" applyFont="1" applyFill="1"/>
    <xf numFmtId="0" fontId="29" fillId="2" borderId="0" xfId="2" applyNumberFormat="1" applyFont="1" applyFill="1" applyBorder="1" applyAlignment="1">
      <alignment horizontal="center"/>
    </xf>
    <xf numFmtId="164" fontId="29" fillId="2" borderId="0" xfId="2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4" fontId="30" fillId="2" borderId="0" xfId="2" applyFont="1" applyFill="1" applyBorder="1" applyAlignment="1">
      <alignment horizontal="center"/>
    </xf>
    <xf numFmtId="164" fontId="29" fillId="3" borderId="0" xfId="2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164" fontId="23" fillId="2" borderId="0" xfId="2" applyFont="1" applyFill="1"/>
    <xf numFmtId="164" fontId="22" fillId="2" borderId="0" xfId="2" applyFont="1" applyFill="1"/>
    <xf numFmtId="164" fontId="24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3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2" fillId="2" borderId="0" xfId="0" applyFont="1" applyFill="1"/>
    <xf numFmtId="164" fontId="35" fillId="2" borderId="0" xfId="2" applyFont="1" applyFill="1" applyBorder="1"/>
    <xf numFmtId="0" fontId="39" fillId="2" borderId="0" xfId="0" applyFont="1" applyFill="1"/>
    <xf numFmtId="0" fontId="38" fillId="2" borderId="0" xfId="0" applyFont="1" applyFill="1"/>
    <xf numFmtId="0" fontId="40" fillId="2" borderId="0" xfId="0" applyFont="1" applyFill="1"/>
    <xf numFmtId="0" fontId="37" fillId="2" borderId="0" xfId="0" applyFont="1" applyFill="1"/>
    <xf numFmtId="0" fontId="34" fillId="2" borderId="0" xfId="0" applyFont="1" applyFill="1"/>
    <xf numFmtId="0" fontId="19" fillId="2" borderId="0" xfId="0" applyFont="1" applyFill="1"/>
    <xf numFmtId="164" fontId="50" fillId="5" borderId="0" xfId="2" applyFont="1" applyFill="1" applyBorder="1"/>
    <xf numFmtId="164" fontId="50" fillId="2" borderId="0" xfId="2" applyFont="1" applyFill="1" applyBorder="1"/>
    <xf numFmtId="0" fontId="49" fillId="2" borderId="0" xfId="2" applyNumberFormat="1" applyFont="1" applyFill="1" applyBorder="1" applyAlignment="1">
      <alignment horizontal="center"/>
    </xf>
    <xf numFmtId="164" fontId="9" fillId="2" borderId="0" xfId="2" applyFont="1" applyFill="1" applyBorder="1" applyAlignment="1">
      <alignment horizontal="center"/>
    </xf>
    <xf numFmtId="164" fontId="51" fillId="2" borderId="0" xfId="2" applyFont="1" applyFill="1" applyBorder="1"/>
    <xf numFmtId="164" fontId="51" fillId="4" borderId="0" xfId="2" applyFont="1" applyFill="1" applyBorder="1" applyAlignment="1">
      <alignment horizontal="center" vertical="center"/>
    </xf>
    <xf numFmtId="164" fontId="51" fillId="5" borderId="0" xfId="2" applyFont="1" applyFill="1" applyBorder="1"/>
    <xf numFmtId="164" fontId="49" fillId="2" borderId="0" xfId="2" applyFont="1" applyFill="1" applyBorder="1" applyAlignment="1">
      <alignment horizontal="center"/>
    </xf>
    <xf numFmtId="164" fontId="44" fillId="2" borderId="0" xfId="2" applyFont="1" applyFill="1" applyBorder="1" applyAlignment="1">
      <alignment horizontal="center"/>
    </xf>
    <xf numFmtId="168" fontId="49" fillId="2" borderId="0" xfId="2" applyNumberFormat="1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/>
    </xf>
    <xf numFmtId="0" fontId="54" fillId="2" borderId="0" xfId="0" applyFont="1" applyFill="1"/>
    <xf numFmtId="0" fontId="57" fillId="2" borderId="0" xfId="0" applyFont="1" applyFill="1"/>
    <xf numFmtId="0" fontId="56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49" fillId="2" borderId="6" xfId="2" applyFont="1" applyFill="1" applyBorder="1" applyAlignment="1">
      <alignment horizontal="center"/>
    </xf>
    <xf numFmtId="164" fontId="9" fillId="2" borderId="18" xfId="2" applyFont="1" applyFill="1" applyBorder="1" applyAlignment="1">
      <alignment horizontal="center"/>
    </xf>
    <xf numFmtId="164" fontId="9" fillId="2" borderId="19" xfId="2" applyFont="1" applyFill="1" applyBorder="1" applyAlignment="1">
      <alignment horizontal="center"/>
    </xf>
    <xf numFmtId="164" fontId="49" fillId="2" borderId="19" xfId="2" applyFont="1" applyFill="1" applyBorder="1" applyAlignment="1">
      <alignment horizontal="center"/>
    </xf>
    <xf numFmtId="164" fontId="9" fillId="2" borderId="17" xfId="2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2" applyFont="1" applyFill="1" applyBorder="1" applyAlignment="1">
      <alignment horizontal="center"/>
    </xf>
    <xf numFmtId="164" fontId="15" fillId="2" borderId="19" xfId="2" applyFont="1" applyFill="1" applyBorder="1" applyAlignment="1">
      <alignment horizontal="center"/>
    </xf>
    <xf numFmtId="0" fontId="15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7" fillId="12" borderId="0" xfId="0" applyFont="1" applyFill="1"/>
    <xf numFmtId="0" fontId="59" fillId="2" borderId="0" xfId="0" applyFont="1" applyFill="1"/>
    <xf numFmtId="0" fontId="15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0" fillId="12" borderId="0" xfId="0" applyFont="1" applyFill="1"/>
    <xf numFmtId="0" fontId="61" fillId="12" borderId="0" xfId="0" applyFont="1" applyFill="1"/>
    <xf numFmtId="164" fontId="13" fillId="2" borderId="6" xfId="2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0" fontId="36" fillId="2" borderId="0" xfId="0" applyFont="1" applyFill="1"/>
    <xf numFmtId="0" fontId="41" fillId="2" borderId="0" xfId="0" applyFont="1" applyFill="1"/>
    <xf numFmtId="0" fontId="14" fillId="12" borderId="0" xfId="0" applyFont="1" applyFill="1" applyAlignment="1">
      <alignment horizontal="center"/>
    </xf>
    <xf numFmtId="0" fontId="15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3" fillId="2" borderId="0" xfId="2" applyFont="1" applyFill="1" applyBorder="1" applyAlignment="1">
      <alignment vertical="center"/>
    </xf>
    <xf numFmtId="164" fontId="79" fillId="2" borderId="0" xfId="2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4" fontId="13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64" fontId="68" fillId="4" borderId="0" xfId="2" applyFont="1" applyFill="1" applyBorder="1" applyAlignment="1">
      <alignment vertical="center"/>
    </xf>
    <xf numFmtId="0" fontId="49" fillId="2" borderId="2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164" fontId="69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69" fillId="2" borderId="0" xfId="2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164" fontId="11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64" fontId="49" fillId="2" borderId="0" xfId="2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3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3" fillId="2" borderId="19" xfId="2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vertical="center"/>
    </xf>
    <xf numFmtId="0" fontId="13" fillId="2" borderId="5" xfId="2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3" fillId="2" borderId="23" xfId="2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0" fontId="9" fillId="2" borderId="23" xfId="2" applyNumberFormat="1" applyFont="1" applyFill="1" applyBorder="1" applyAlignment="1">
      <alignment horizontal="center" vertical="center"/>
    </xf>
    <xf numFmtId="0" fontId="13" fillId="2" borderId="21" xfId="2" applyNumberFormat="1" applyFont="1" applyFill="1" applyBorder="1" applyAlignment="1">
      <alignment horizontal="center" vertical="center"/>
    </xf>
    <xf numFmtId="0" fontId="81" fillId="2" borderId="0" xfId="0" applyFont="1" applyFill="1"/>
    <xf numFmtId="164" fontId="5" fillId="4" borderId="2" xfId="2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8" fillId="12" borderId="13" xfId="0" applyFont="1" applyFill="1" applyBorder="1"/>
    <xf numFmtId="0" fontId="82" fillId="12" borderId="8" xfId="0" applyFont="1" applyFill="1" applyBorder="1" applyAlignment="1">
      <alignment horizontal="center"/>
    </xf>
    <xf numFmtId="0" fontId="58" fillId="12" borderId="8" xfId="0" applyFont="1" applyFill="1" applyBorder="1" applyAlignment="1">
      <alignment horizontal="center"/>
    </xf>
    <xf numFmtId="0" fontId="58" fillId="12" borderId="14" xfId="0" applyFont="1" applyFill="1" applyBorder="1" applyAlignment="1">
      <alignment horizontal="center"/>
    </xf>
    <xf numFmtId="0" fontId="53" fillId="12" borderId="15" xfId="0" applyFont="1" applyFill="1" applyBorder="1"/>
    <xf numFmtId="0" fontId="82" fillId="12" borderId="0" xfId="0" applyFont="1" applyFill="1" applyAlignment="1">
      <alignment horizontal="center"/>
    </xf>
    <xf numFmtId="0" fontId="83" fillId="12" borderId="15" xfId="0" applyFont="1" applyFill="1" applyBorder="1"/>
    <xf numFmtId="0" fontId="83" fillId="12" borderId="2" xfId="0" applyFont="1" applyFill="1" applyBorder="1" applyAlignment="1">
      <alignment horizontal="center"/>
    </xf>
    <xf numFmtId="0" fontId="83" fillId="12" borderId="9" xfId="0" applyFont="1" applyFill="1" applyBorder="1" applyAlignment="1">
      <alignment horizontal="center"/>
    </xf>
    <xf numFmtId="16" fontId="84" fillId="12" borderId="2" xfId="0" applyNumberFormat="1" applyFont="1" applyFill="1" applyBorder="1" applyAlignment="1">
      <alignment horizontal="center"/>
    </xf>
    <xf numFmtId="170" fontId="84" fillId="12" borderId="2" xfId="0" applyNumberFormat="1" applyFont="1" applyFill="1" applyBorder="1" applyAlignment="1">
      <alignment horizontal="center"/>
    </xf>
    <xf numFmtId="16" fontId="84" fillId="12" borderId="9" xfId="0" applyNumberFormat="1" applyFont="1" applyFill="1" applyBorder="1" applyAlignment="1">
      <alignment horizontal="center"/>
    </xf>
    <xf numFmtId="0" fontId="83" fillId="12" borderId="10" xfId="0" applyFont="1" applyFill="1" applyBorder="1"/>
    <xf numFmtId="0" fontId="82" fillId="12" borderId="1" xfId="0" applyFont="1" applyFill="1" applyBorder="1" applyAlignment="1">
      <alignment horizontal="center"/>
    </xf>
    <xf numFmtId="0" fontId="83" fillId="12" borderId="3" xfId="0" applyFont="1" applyFill="1" applyBorder="1" applyAlignment="1">
      <alignment horizontal="center"/>
    </xf>
    <xf numFmtId="0" fontId="83" fillId="12" borderId="16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4" fillId="2" borderId="0" xfId="2" applyFont="1" applyFill="1"/>
    <xf numFmtId="0" fontId="85" fillId="2" borderId="0" xfId="0" applyFont="1" applyFill="1"/>
    <xf numFmtId="0" fontId="86" fillId="12" borderId="0" xfId="0" applyFont="1" applyFill="1"/>
    <xf numFmtId="164" fontId="87" fillId="2" borderId="0" xfId="2" applyFont="1" applyFill="1" applyBorder="1"/>
    <xf numFmtId="164" fontId="71" fillId="4" borderId="2" xfId="2" applyFont="1" applyFill="1" applyBorder="1"/>
    <xf numFmtId="164" fontId="64" fillId="4" borderId="13" xfId="2" applyFont="1" applyFill="1" applyBorder="1" applyAlignment="1">
      <alignment horizontal="center" vertical="center"/>
    </xf>
    <xf numFmtId="165" fontId="88" fillId="4" borderId="24" xfId="2" applyNumberFormat="1" applyFont="1" applyFill="1" applyBorder="1"/>
    <xf numFmtId="164" fontId="89" fillId="2" borderId="0" xfId="2" applyFont="1" applyFill="1" applyBorder="1" applyAlignment="1">
      <alignment horizontal="center"/>
    </xf>
    <xf numFmtId="0" fontId="86" fillId="2" borderId="2" xfId="0" applyFont="1" applyFill="1" applyBorder="1"/>
    <xf numFmtId="0" fontId="90" fillId="2" borderId="2" xfId="0" applyFont="1" applyFill="1" applyBorder="1" applyAlignment="1">
      <alignment horizontal="center"/>
    </xf>
    <xf numFmtId="165" fontId="91" fillId="2" borderId="2" xfId="2" applyNumberFormat="1" applyFont="1" applyFill="1" applyBorder="1" applyAlignment="1">
      <alignment horizontal="center"/>
    </xf>
    <xf numFmtId="0" fontId="89" fillId="2" borderId="2" xfId="2" applyNumberFormat="1" applyFont="1" applyFill="1" applyBorder="1"/>
    <xf numFmtId="0" fontId="90" fillId="2" borderId="2" xfId="2" applyNumberFormat="1" applyFont="1" applyFill="1" applyBorder="1" applyAlignment="1">
      <alignment horizontal="center"/>
    </xf>
    <xf numFmtId="164" fontId="90" fillId="2" borderId="2" xfId="2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164" fontId="92" fillId="2" borderId="2" xfId="2" applyFont="1" applyFill="1" applyBorder="1" applyAlignment="1">
      <alignment horizontal="center"/>
    </xf>
    <xf numFmtId="164" fontId="90" fillId="3" borderId="2" xfId="2" applyFont="1" applyFill="1" applyBorder="1" applyAlignment="1">
      <alignment horizontal="center"/>
    </xf>
    <xf numFmtId="165" fontId="91" fillId="2" borderId="0" xfId="2" applyNumberFormat="1" applyFont="1" applyFill="1" applyBorder="1" applyAlignment="1">
      <alignment horizontal="center"/>
    </xf>
    <xf numFmtId="0" fontId="95" fillId="2" borderId="0" xfId="0" applyFont="1" applyFill="1" applyAlignment="1">
      <alignment horizontal="center"/>
    </xf>
    <xf numFmtId="0" fontId="86" fillId="2" borderId="0" xfId="0" applyFont="1" applyFill="1"/>
    <xf numFmtId="0" fontId="86" fillId="12" borderId="2" xfId="0" applyFont="1" applyFill="1" applyBorder="1"/>
    <xf numFmtId="0" fontId="95" fillId="2" borderId="2" xfId="0" applyFont="1" applyFill="1" applyBorder="1"/>
    <xf numFmtId="164" fontId="93" fillId="2" borderId="0" xfId="2" applyFont="1" applyFill="1" applyBorder="1" applyAlignment="1">
      <alignment horizontal="center"/>
    </xf>
    <xf numFmtId="0" fontId="93" fillId="2" borderId="0" xfId="0" applyFont="1" applyFill="1" applyAlignment="1">
      <alignment horizontal="center"/>
    </xf>
    <xf numFmtId="0" fontId="94" fillId="2" borderId="0" xfId="0" applyFont="1" applyFill="1" applyAlignment="1">
      <alignment horizontal="center"/>
    </xf>
    <xf numFmtId="164" fontId="94" fillId="2" borderId="0" xfId="2" applyFont="1" applyFill="1" applyBorder="1" applyAlignment="1">
      <alignment horizontal="center"/>
    </xf>
    <xf numFmtId="164" fontId="93" fillId="3" borderId="0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 vertical="center"/>
    </xf>
    <xf numFmtId="165" fontId="88" fillId="4" borderId="2" xfId="2" applyNumberFormat="1" applyFont="1" applyFill="1" applyBorder="1"/>
    <xf numFmtId="169" fontId="92" fillId="2" borderId="2" xfId="2" applyNumberFormat="1" applyFont="1" applyFill="1" applyBorder="1" applyAlignment="1">
      <alignment horizontal="center"/>
    </xf>
    <xf numFmtId="164" fontId="90" fillId="4" borderId="2" xfId="2" applyFont="1" applyFill="1" applyBorder="1" applyAlignment="1">
      <alignment horizontal="center"/>
    </xf>
    <xf numFmtId="0" fontId="90" fillId="12" borderId="2" xfId="0" applyFont="1" applyFill="1" applyBorder="1" applyAlignment="1">
      <alignment horizontal="center"/>
    </xf>
    <xf numFmtId="166" fontId="96" fillId="2" borderId="2" xfId="2" applyNumberFormat="1" applyFont="1" applyFill="1" applyBorder="1"/>
    <xf numFmtId="15" fontId="97" fillId="2" borderId="2" xfId="0" applyNumberFormat="1" applyFont="1" applyFill="1" applyBorder="1"/>
    <xf numFmtId="15" fontId="96" fillId="2" borderId="2" xfId="0" applyNumberFormat="1" applyFont="1" applyFill="1" applyBorder="1"/>
    <xf numFmtId="15" fontId="96" fillId="2" borderId="2" xfId="2" applyNumberFormat="1" applyFont="1" applyFill="1" applyBorder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 vertical="center"/>
    </xf>
    <xf numFmtId="0" fontId="98" fillId="9" borderId="15" xfId="0" applyFont="1" applyFill="1" applyBorder="1" applyAlignment="1">
      <alignment vertical="center"/>
    </xf>
    <xf numFmtId="0" fontId="98" fillId="9" borderId="0" xfId="0" applyFont="1" applyFill="1" applyAlignment="1">
      <alignment vertical="center"/>
    </xf>
    <xf numFmtId="0" fontId="58" fillId="9" borderId="15" xfId="0" applyFont="1" applyFill="1" applyBorder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95" fillId="2" borderId="0" xfId="2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164" fontId="49" fillId="2" borderId="0" xfId="2" applyFont="1" applyFill="1" applyBorder="1"/>
    <xf numFmtId="164" fontId="4" fillId="2" borderId="22" xfId="2" applyFont="1" applyFill="1" applyBorder="1"/>
    <xf numFmtId="0" fontId="49" fillId="2" borderId="22" xfId="2" applyNumberFormat="1" applyFont="1" applyFill="1" applyBorder="1"/>
    <xf numFmtId="164" fontId="4" fillId="2" borderId="20" xfId="2" applyFont="1" applyFill="1" applyBorder="1"/>
    <xf numFmtId="168" fontId="49" fillId="2" borderId="19" xfId="2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4" fillId="2" borderId="19" xfId="2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8" fontId="49" fillId="2" borderId="23" xfId="2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9" fillId="2" borderId="23" xfId="2" applyFont="1" applyFill="1" applyBorder="1" applyAlignment="1">
      <alignment horizontal="center"/>
    </xf>
    <xf numFmtId="164" fontId="49" fillId="2" borderId="23" xfId="2" applyFont="1" applyFill="1" applyBorder="1" applyAlignment="1">
      <alignment horizontal="center"/>
    </xf>
    <xf numFmtId="164" fontId="14" fillId="2" borderId="23" xfId="2" applyFont="1" applyFill="1" applyBorder="1" applyAlignment="1">
      <alignment horizontal="center"/>
    </xf>
    <xf numFmtId="164" fontId="15" fillId="2" borderId="23" xfId="2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16" fontId="99" fillId="12" borderId="0" xfId="0" applyNumberFormat="1" applyFont="1" applyFill="1" applyAlignment="1">
      <alignment horizontal="center"/>
    </xf>
    <xf numFmtId="170" fontId="99" fillId="12" borderId="0" xfId="0" applyNumberFormat="1" applyFont="1" applyFill="1" applyAlignment="1">
      <alignment horizontal="center"/>
    </xf>
    <xf numFmtId="16" fontId="99" fillId="12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" fontId="90" fillId="2" borderId="2" xfId="2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49" fillId="2" borderId="7" xfId="2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0" fontId="4" fillId="2" borderId="18" xfId="2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left" vertical="center"/>
    </xf>
    <xf numFmtId="0" fontId="5" fillId="12" borderId="26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65" fillId="3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64" fontId="4" fillId="2" borderId="18" xfId="2" applyFont="1" applyFill="1" applyBorder="1"/>
    <xf numFmtId="0" fontId="45" fillId="2" borderId="22" xfId="0" applyFont="1" applyFill="1" applyBorder="1"/>
    <xf numFmtId="0" fontId="15" fillId="2" borderId="19" xfId="2" applyNumberFormat="1" applyFont="1" applyFill="1" applyBorder="1" applyAlignment="1">
      <alignment horizontal="center"/>
    </xf>
    <xf numFmtId="164" fontId="15" fillId="2" borderId="19" xfId="0" applyNumberFormat="1" applyFont="1" applyFill="1" applyBorder="1" applyAlignment="1">
      <alignment horizontal="center"/>
    </xf>
    <xf numFmtId="164" fontId="66" fillId="3" borderId="0" xfId="2" applyFont="1" applyFill="1" applyBorder="1" applyAlignment="1">
      <alignment vertical="center"/>
    </xf>
    <xf numFmtId="164" fontId="78" fillId="4" borderId="0" xfId="2" applyFont="1" applyFill="1" applyBorder="1" applyAlignment="1">
      <alignment horizontal="center" vertical="center"/>
    </xf>
    <xf numFmtId="164" fontId="17" fillId="4" borderId="0" xfId="2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2" applyNumberFormat="1" applyFont="1" applyFill="1" applyBorder="1" applyAlignment="1">
      <alignment horizontal="center" vertical="center"/>
    </xf>
    <xf numFmtId="0" fontId="14" fillId="2" borderId="4" xfId="2" applyNumberFormat="1" applyFont="1" applyFill="1" applyBorder="1" applyAlignment="1">
      <alignment horizontal="center" vertical="center"/>
    </xf>
    <xf numFmtId="1" fontId="49" fillId="2" borderId="2" xfId="1" applyNumberFormat="1" applyFont="1" applyFill="1" applyBorder="1" applyAlignment="1">
      <alignment horizontal="center" vertical="center"/>
    </xf>
    <xf numFmtId="164" fontId="13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" fontId="49" fillId="2" borderId="2" xfId="2" applyNumberFormat="1" applyFont="1" applyFill="1" applyBorder="1" applyAlignment="1">
      <alignment horizontal="center" vertical="center"/>
    </xf>
    <xf numFmtId="1" fontId="49" fillId="2" borderId="7" xfId="1" applyNumberFormat="1" applyFont="1" applyFill="1" applyBorder="1" applyAlignment="1">
      <alignment horizontal="center" vertical="center"/>
    </xf>
    <xf numFmtId="1" fontId="49" fillId="2" borderId="25" xfId="1" applyNumberFormat="1" applyFont="1" applyFill="1" applyBorder="1" applyAlignment="1">
      <alignment horizontal="center" vertical="center"/>
    </xf>
    <xf numFmtId="1" fontId="49" fillId="2" borderId="4" xfId="1" applyNumberFormat="1" applyFont="1" applyFill="1" applyBorder="1" applyAlignment="1">
      <alignment horizontal="center" vertical="center"/>
    </xf>
    <xf numFmtId="164" fontId="80" fillId="3" borderId="0" xfId="2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1" fontId="49" fillId="2" borderId="7" xfId="0" applyNumberFormat="1" applyFont="1" applyFill="1" applyBorder="1" applyAlignment="1">
      <alignment horizontal="center" vertical="center"/>
    </xf>
    <xf numFmtId="1" fontId="49" fillId="2" borderId="25" xfId="0" applyNumberFormat="1" applyFont="1" applyFill="1" applyBorder="1" applyAlignment="1">
      <alignment horizontal="center" vertical="center"/>
    </xf>
    <xf numFmtId="1" fontId="49" fillId="2" borderId="4" xfId="0" applyNumberFormat="1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164" fontId="64" fillId="4" borderId="2" xfId="2" applyFont="1" applyFill="1" applyBorder="1" applyAlignment="1">
      <alignment horizontal="center"/>
    </xf>
    <xf numFmtId="164" fontId="64" fillId="4" borderId="6" xfId="2" applyFont="1" applyFill="1" applyBorder="1" applyAlignment="1">
      <alignment horizontal="center"/>
    </xf>
    <xf numFmtId="0" fontId="7" fillId="4" borderId="0" xfId="0" applyFont="1" applyFill="1"/>
    <xf numFmtId="164" fontId="7" fillId="4" borderId="0" xfId="2" applyFont="1" applyFill="1" applyBorder="1"/>
    <xf numFmtId="0" fontId="32" fillId="8" borderId="1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0" fillId="7" borderId="0" xfId="0" applyFill="1"/>
    <xf numFmtId="0" fontId="42" fillId="10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2" borderId="0" xfId="2" applyNumberFormat="1" applyFont="1" applyFill="1" applyBorder="1"/>
    <xf numFmtId="0" fontId="9" fillId="2" borderId="0" xfId="0" applyFont="1" applyFill="1" applyBorder="1" applyAlignment="1">
      <alignment horizontal="center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F06BA"/>
      <color rgb="FFC0C0C0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388620</xdr:colOff>
      <xdr:row>0</xdr:row>
      <xdr:rowOff>0</xdr:rowOff>
    </xdr:from>
    <xdr:ext cx="543306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5875020" y="0"/>
          <a:ext cx="543306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17</xdr:col>
      <xdr:colOff>175260</xdr:colOff>
      <xdr:row>0</xdr:row>
      <xdr:rowOff>22860</xdr:rowOff>
    </xdr:from>
    <xdr:to>
      <xdr:col>23</xdr:col>
      <xdr:colOff>133920</xdr:colOff>
      <xdr:row>28</xdr:row>
      <xdr:rowOff>17156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02CE94B-DCFD-1DE2-0D39-E5FA92D0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22860"/>
          <a:ext cx="3616260" cy="511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P51" sqref="P51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I33" sqref="I33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7" t="s">
        <v>14</v>
      </c>
      <c r="B1" s="295" t="s">
        <v>73</v>
      </c>
      <c r="C1" s="295"/>
      <c r="D1" s="295"/>
      <c r="E1" s="295"/>
      <c r="F1" s="2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  <c r="W1" s="76"/>
      <c r="X1" s="76"/>
      <c r="Y1" s="76"/>
      <c r="Z1" s="76"/>
      <c r="AA1" s="76"/>
    </row>
    <row r="2" spans="1:27" ht="18.600000000000001">
      <c r="A2" s="141"/>
      <c r="B2" s="252" t="s">
        <v>0</v>
      </c>
      <c r="C2" s="119" t="s">
        <v>10</v>
      </c>
      <c r="D2" s="120" t="s">
        <v>13</v>
      </c>
      <c r="E2" s="121" t="s">
        <v>5</v>
      </c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  <c r="W2" s="76"/>
      <c r="X2" s="76"/>
      <c r="Y2" s="76"/>
      <c r="Z2" s="76"/>
      <c r="AA2" s="76"/>
    </row>
    <row r="3" spans="1:27" ht="18.600000000000001">
      <c r="A3" s="142">
        <v>1</v>
      </c>
      <c r="B3" s="123" t="s">
        <v>4</v>
      </c>
      <c r="C3" s="124">
        <v>2009</v>
      </c>
      <c r="D3" s="125">
        <v>133.93333333333334</v>
      </c>
      <c r="E3" s="126">
        <v>20</v>
      </c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  <c r="W3" s="76"/>
      <c r="X3" s="76"/>
      <c r="Y3" s="76"/>
      <c r="Z3" s="76"/>
      <c r="AA3" s="76"/>
    </row>
    <row r="4" spans="1:27" ht="18.600000000000001">
      <c r="A4" s="142">
        <v>2</v>
      </c>
      <c r="B4" s="123" t="s">
        <v>3</v>
      </c>
      <c r="C4" s="124">
        <v>1989</v>
      </c>
      <c r="D4" s="125">
        <v>132.6</v>
      </c>
      <c r="E4" s="126">
        <v>20</v>
      </c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6"/>
      <c r="T4" s="76"/>
      <c r="U4" s="76"/>
      <c r="V4" s="76"/>
      <c r="W4" s="76"/>
      <c r="X4" s="76"/>
      <c r="Y4" s="76"/>
      <c r="Z4" s="76"/>
      <c r="AA4" s="76"/>
    </row>
    <row r="5" spans="1:27" ht="18.600000000000001">
      <c r="A5" s="142">
        <v>3</v>
      </c>
      <c r="B5" s="123" t="s">
        <v>45</v>
      </c>
      <c r="C5" s="124">
        <v>2045</v>
      </c>
      <c r="D5" s="125">
        <v>136.33333333333334</v>
      </c>
      <c r="E5" s="126">
        <v>18</v>
      </c>
      <c r="F5" s="1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/>
      <c r="T5" s="76"/>
      <c r="U5" s="76"/>
      <c r="V5" s="76"/>
      <c r="W5" s="76"/>
      <c r="X5" s="76"/>
      <c r="Y5" s="76"/>
      <c r="Z5" s="76"/>
      <c r="AA5" s="76"/>
    </row>
    <row r="6" spans="1:27" ht="18.600000000000001">
      <c r="A6" s="142">
        <v>4</v>
      </c>
      <c r="B6" s="123" t="s">
        <v>19</v>
      </c>
      <c r="C6" s="124">
        <v>1888</v>
      </c>
      <c r="D6" s="125">
        <v>125.86666666666666</v>
      </c>
      <c r="E6" s="126">
        <v>18</v>
      </c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  <c r="W6" s="76"/>
      <c r="X6" s="76"/>
      <c r="Y6" s="76"/>
      <c r="Z6" s="76"/>
      <c r="AA6" s="76"/>
    </row>
    <row r="7" spans="1:27" ht="18.600000000000001">
      <c r="A7" s="142">
        <v>5</v>
      </c>
      <c r="B7" s="123" t="s">
        <v>20</v>
      </c>
      <c r="C7" s="130">
        <v>1874</v>
      </c>
      <c r="D7" s="125">
        <v>124.93333333333334</v>
      </c>
      <c r="E7" s="126">
        <v>18</v>
      </c>
      <c r="F7" s="1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  <c r="W7" s="76"/>
      <c r="X7" s="76"/>
      <c r="Y7" s="76"/>
      <c r="Z7" s="76"/>
      <c r="AA7" s="76"/>
    </row>
    <row r="8" spans="1:27" ht="18.600000000000001">
      <c r="A8" s="142">
        <v>6</v>
      </c>
      <c r="B8" s="131" t="s">
        <v>46</v>
      </c>
      <c r="C8" s="124">
        <v>2091</v>
      </c>
      <c r="D8" s="125">
        <v>139.4</v>
      </c>
      <c r="E8" s="126">
        <v>16</v>
      </c>
      <c r="F8" s="1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  <c r="W8" s="76"/>
      <c r="X8" s="76"/>
      <c r="Y8" s="76"/>
      <c r="Z8" s="76"/>
      <c r="AA8" s="76"/>
    </row>
    <row r="9" spans="1:27" ht="18.600000000000001">
      <c r="A9" s="142">
        <v>7</v>
      </c>
      <c r="B9" s="131" t="s">
        <v>18</v>
      </c>
      <c r="C9" s="124">
        <v>1872</v>
      </c>
      <c r="D9" s="125">
        <v>124.8</v>
      </c>
      <c r="E9" s="126">
        <v>16</v>
      </c>
      <c r="F9" s="1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  <c r="W9" s="76"/>
      <c r="X9" s="76"/>
      <c r="Y9" s="76"/>
      <c r="Z9" s="76"/>
      <c r="AA9" s="76"/>
    </row>
    <row r="10" spans="1:27" ht="18.600000000000001">
      <c r="A10" s="142">
        <v>8</v>
      </c>
      <c r="B10" s="123" t="s">
        <v>72</v>
      </c>
      <c r="C10" s="124">
        <v>1995</v>
      </c>
      <c r="D10" s="125">
        <v>133</v>
      </c>
      <c r="E10" s="126">
        <v>6</v>
      </c>
      <c r="F10" s="1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8.600000000000001" customHeight="1">
      <c r="A11" s="142">
        <v>9</v>
      </c>
      <c r="B11" s="123" t="s">
        <v>48</v>
      </c>
      <c r="C11" s="124">
        <v>0</v>
      </c>
      <c r="D11" s="125">
        <v>0</v>
      </c>
      <c r="E11" s="126">
        <v>0</v>
      </c>
      <c r="F11" s="1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4.75" customHeight="1">
      <c r="A12" s="143"/>
      <c r="B12" s="252" t="s">
        <v>6</v>
      </c>
      <c r="C12" s="119" t="s">
        <v>10</v>
      </c>
      <c r="D12" s="120" t="s">
        <v>13</v>
      </c>
      <c r="E12" s="121" t="s">
        <v>5</v>
      </c>
      <c r="F12" s="1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8.600000000000001">
      <c r="A13" s="142">
        <v>1</v>
      </c>
      <c r="B13" s="123" t="s">
        <v>50</v>
      </c>
      <c r="C13" s="130">
        <v>1891</v>
      </c>
      <c r="D13" s="132">
        <v>126.06666666666666</v>
      </c>
      <c r="E13" s="133">
        <v>20</v>
      </c>
      <c r="F13" s="1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600000000000001">
      <c r="A14" s="142">
        <v>2</v>
      </c>
      <c r="B14" s="123" t="s">
        <v>41</v>
      </c>
      <c r="C14" s="124">
        <v>1824</v>
      </c>
      <c r="D14" s="132">
        <v>121.6</v>
      </c>
      <c r="E14" s="133">
        <v>20</v>
      </c>
      <c r="F14" s="1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8.600000000000001">
      <c r="A15" s="142">
        <v>3</v>
      </c>
      <c r="B15" s="123" t="s">
        <v>49</v>
      </c>
      <c r="C15" s="124">
        <v>1787</v>
      </c>
      <c r="D15" s="132">
        <v>119.13333333333334</v>
      </c>
      <c r="E15" s="133">
        <v>19</v>
      </c>
      <c r="F15" s="1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8.600000000000001">
      <c r="A16" s="142">
        <v>4</v>
      </c>
      <c r="B16" s="123" t="s">
        <v>22</v>
      </c>
      <c r="C16" s="124">
        <v>1754</v>
      </c>
      <c r="D16" s="132">
        <v>116.93333333333334</v>
      </c>
      <c r="E16" s="133">
        <v>19</v>
      </c>
      <c r="F16" s="1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8.600000000000001">
      <c r="A17" s="142">
        <v>5</v>
      </c>
      <c r="B17" s="123" t="s">
        <v>24</v>
      </c>
      <c r="C17" s="130">
        <v>1742</v>
      </c>
      <c r="D17" s="132">
        <v>116.13333333333334</v>
      </c>
      <c r="E17" s="133">
        <v>19</v>
      </c>
      <c r="F17" s="1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8.600000000000001">
      <c r="A18" s="142">
        <v>6</v>
      </c>
      <c r="B18" s="123" t="s">
        <v>23</v>
      </c>
      <c r="C18" s="130">
        <v>1820</v>
      </c>
      <c r="D18" s="132">
        <v>121.33333333333333</v>
      </c>
      <c r="E18" s="133">
        <v>18</v>
      </c>
      <c r="F18" s="1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8.600000000000001">
      <c r="A19" s="142">
        <v>7</v>
      </c>
      <c r="B19" s="123" t="s">
        <v>21</v>
      </c>
      <c r="C19" s="130">
        <v>1814</v>
      </c>
      <c r="D19" s="132">
        <v>120.93333333333334</v>
      </c>
      <c r="E19" s="133">
        <v>18</v>
      </c>
      <c r="F19" s="1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8.600000000000001">
      <c r="A20" s="142">
        <v>8</v>
      </c>
      <c r="B20" s="123" t="s">
        <v>26</v>
      </c>
      <c r="C20" s="130">
        <v>1799</v>
      </c>
      <c r="D20" s="132">
        <v>119.93333333333334</v>
      </c>
      <c r="E20" s="133">
        <v>18</v>
      </c>
      <c r="F20" s="1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8.600000000000001">
      <c r="A21" s="142">
        <v>9</v>
      </c>
      <c r="B21" s="123" t="s">
        <v>59</v>
      </c>
      <c r="C21" s="124">
        <v>0</v>
      </c>
      <c r="D21" s="132">
        <v>0</v>
      </c>
      <c r="E21" s="133">
        <v>0</v>
      </c>
      <c r="F21" s="1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9.2" hidden="1" customHeight="1">
      <c r="A22" s="142"/>
      <c r="B22" s="128"/>
      <c r="C22" s="135"/>
      <c r="D22" s="136"/>
      <c r="E22" s="137"/>
      <c r="F22" s="1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8.600000000000001">
      <c r="A23" s="144"/>
      <c r="B23" s="252" t="s">
        <v>27</v>
      </c>
      <c r="C23" s="119" t="s">
        <v>10</v>
      </c>
      <c r="D23" s="120" t="s">
        <v>13</v>
      </c>
      <c r="E23" s="121" t="s">
        <v>5</v>
      </c>
      <c r="F23" s="1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8.600000000000001">
      <c r="A24" s="142">
        <v>1</v>
      </c>
      <c r="B24" s="123" t="s">
        <v>28</v>
      </c>
      <c r="C24" s="124">
        <v>1705</v>
      </c>
      <c r="D24" s="132">
        <v>113.66666666666667</v>
      </c>
      <c r="E24" s="133">
        <v>20</v>
      </c>
      <c r="F24" s="1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8.600000000000001">
      <c r="A25" s="142">
        <v>2</v>
      </c>
      <c r="B25" s="123" t="s">
        <v>34</v>
      </c>
      <c r="C25" s="124">
        <v>1626</v>
      </c>
      <c r="D25" s="132">
        <v>108.4</v>
      </c>
      <c r="E25" s="133">
        <v>20</v>
      </c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8.600000000000001">
      <c r="A26" s="142">
        <v>3</v>
      </c>
      <c r="B26" s="123" t="s">
        <v>35</v>
      </c>
      <c r="C26" s="124">
        <v>1507</v>
      </c>
      <c r="D26" s="132">
        <v>100.46666666666667</v>
      </c>
      <c r="E26" s="133">
        <v>20</v>
      </c>
      <c r="F26" s="1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8.600000000000001">
      <c r="A27" s="142">
        <v>4</v>
      </c>
      <c r="B27" s="123" t="s">
        <v>52</v>
      </c>
      <c r="C27" s="124">
        <v>1798</v>
      </c>
      <c r="D27" s="132">
        <v>119.86666666666666</v>
      </c>
      <c r="E27" s="133">
        <v>19</v>
      </c>
      <c r="F27" s="1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8.600000000000001">
      <c r="A28" s="142">
        <v>5</v>
      </c>
      <c r="B28" s="123" t="s">
        <v>33</v>
      </c>
      <c r="C28" s="124">
        <v>1714</v>
      </c>
      <c r="D28" s="138">
        <v>114.26666666666667</v>
      </c>
      <c r="E28" s="133">
        <v>19</v>
      </c>
      <c r="F28" s="1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8.600000000000001">
      <c r="A29" s="142">
        <v>6</v>
      </c>
      <c r="B29" s="123" t="s">
        <v>30</v>
      </c>
      <c r="C29" s="124">
        <v>1632</v>
      </c>
      <c r="D29" s="138">
        <v>108.8</v>
      </c>
      <c r="E29" s="133">
        <v>18</v>
      </c>
      <c r="F29" s="1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8.600000000000001">
      <c r="A30" s="142">
        <v>7</v>
      </c>
      <c r="B30" s="123" t="s">
        <v>29</v>
      </c>
      <c r="C30" s="124">
        <v>1588</v>
      </c>
      <c r="D30" s="138">
        <v>105.86666666666666</v>
      </c>
      <c r="E30" s="133">
        <v>18</v>
      </c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8.600000000000001">
      <c r="A31" s="142">
        <v>8</v>
      </c>
      <c r="B31" s="123" t="s">
        <v>65</v>
      </c>
      <c r="C31" s="130">
        <v>1537</v>
      </c>
      <c r="D31" s="138">
        <v>102.46666666666667</v>
      </c>
      <c r="E31" s="133">
        <v>15</v>
      </c>
      <c r="F31" s="1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8.600000000000001">
      <c r="A32" s="142">
        <v>9</v>
      </c>
      <c r="B32" s="123" t="s">
        <v>64</v>
      </c>
      <c r="C32" s="124">
        <v>1618</v>
      </c>
      <c r="D32" s="132">
        <v>107.86666666666666</v>
      </c>
      <c r="E32" s="133">
        <v>13</v>
      </c>
      <c r="F32" s="1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8.600000000000001">
      <c r="A33" s="142">
        <v>10</v>
      </c>
      <c r="B33" s="123" t="s">
        <v>25</v>
      </c>
      <c r="C33" s="124">
        <v>0</v>
      </c>
      <c r="D33" s="132">
        <v>0</v>
      </c>
      <c r="E33" s="133">
        <v>0</v>
      </c>
      <c r="F33" s="1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8.600000000000001">
      <c r="A34" s="142">
        <v>11</v>
      </c>
      <c r="B34" s="123" t="s">
        <v>32</v>
      </c>
      <c r="C34" s="124">
        <v>0</v>
      </c>
      <c r="D34" s="132">
        <v>0</v>
      </c>
      <c r="E34" s="133">
        <v>0</v>
      </c>
      <c r="F34" s="1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8.600000000000001" customHeight="1">
      <c r="A35" s="142">
        <v>12</v>
      </c>
      <c r="B35" s="123" t="s">
        <v>31</v>
      </c>
      <c r="C35" s="124">
        <v>0</v>
      </c>
      <c r="D35" s="139">
        <v>0</v>
      </c>
      <c r="E35" s="140">
        <v>0</v>
      </c>
      <c r="F35" s="1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8.600000000000001">
      <c r="A36" s="4"/>
      <c r="B36" s="76"/>
      <c r="C36" s="76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8.600000000000001">
      <c r="A37" s="4"/>
      <c r="B37" s="76"/>
      <c r="C37" s="76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8.600000000000001">
      <c r="A38" s="9"/>
      <c r="B38" s="77"/>
      <c r="C38" s="101"/>
      <c r="D38" s="103"/>
      <c r="E38" s="10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8.600000000000001">
      <c r="A39" s="9"/>
      <c r="B39" s="11"/>
      <c r="C39" s="12"/>
      <c r="D39" s="13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  <c r="W39" s="76"/>
      <c r="X39" s="76"/>
      <c r="Y39" s="76"/>
      <c r="Z39" s="76"/>
      <c r="AA39" s="76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  <c r="W40" s="76"/>
      <c r="X40" s="76"/>
      <c r="Y40" s="76"/>
      <c r="Z40" s="76"/>
      <c r="AA40" s="76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  <c r="W41" s="76"/>
      <c r="X41" s="76"/>
      <c r="Y41" s="76"/>
      <c r="Z41" s="76"/>
      <c r="AA41" s="76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  <c r="W42" s="76"/>
      <c r="X42" s="76"/>
      <c r="Y42" s="76"/>
      <c r="Z42" s="76"/>
      <c r="AA42" s="76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  <c r="W43" s="76"/>
      <c r="X43" s="76"/>
      <c r="Y43" s="76"/>
      <c r="Z43" s="76"/>
      <c r="AA43" s="76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  <c r="W44" s="76"/>
      <c r="X44" s="76"/>
      <c r="Y44" s="76"/>
      <c r="Z44" s="76"/>
      <c r="AA44" s="76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  <c r="W45" s="76"/>
      <c r="X45" s="76"/>
      <c r="Y45" s="76"/>
      <c r="Z45" s="76"/>
      <c r="AA45" s="76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  <c r="W46" s="76"/>
      <c r="X46" s="76"/>
      <c r="Y46" s="76"/>
      <c r="Z46" s="76"/>
      <c r="AA46" s="76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  <c r="W47" s="76"/>
      <c r="X47" s="76"/>
      <c r="Y47" s="76"/>
      <c r="Z47" s="76"/>
      <c r="AA47" s="76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  <c r="W48" s="76"/>
      <c r="X48" s="76"/>
      <c r="Y48" s="76"/>
      <c r="Z48" s="76"/>
      <c r="AA48" s="76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  <c r="W49" s="76"/>
      <c r="X49" s="76"/>
      <c r="Y49" s="76"/>
      <c r="Z49" s="76"/>
      <c r="AA49" s="76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  <c r="W50" s="76"/>
      <c r="X50" s="76"/>
      <c r="Y50" s="76"/>
      <c r="Z50" s="76"/>
      <c r="AA50" s="76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  <c r="W51" s="76"/>
      <c r="X51" s="76"/>
      <c r="Y51" s="76"/>
      <c r="Z51" s="76"/>
      <c r="AA51" s="76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  <c r="W52" s="76"/>
      <c r="X52" s="76"/>
      <c r="Y52" s="76"/>
      <c r="Z52" s="76"/>
      <c r="AA52" s="76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  <c r="W53" s="76"/>
      <c r="X53" s="76"/>
      <c r="Y53" s="76"/>
      <c r="Z53" s="76"/>
      <c r="AA53" s="76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  <c r="W54" s="76"/>
      <c r="X54" s="76"/>
      <c r="Y54" s="76"/>
      <c r="Z54" s="76"/>
      <c r="AA54" s="76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  <c r="W55" s="76"/>
      <c r="X55" s="76"/>
      <c r="Y55" s="76"/>
      <c r="Z55" s="76"/>
      <c r="AA55" s="76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  <c r="W56" s="76"/>
      <c r="X56" s="76"/>
      <c r="Y56" s="76"/>
      <c r="Z56" s="76"/>
      <c r="AA56" s="76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  <c r="W57" s="76"/>
      <c r="X57" s="76"/>
      <c r="Y57" s="76"/>
      <c r="Z57" s="76"/>
      <c r="AA57" s="76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76"/>
      <c r="U58" s="76"/>
      <c r="V58" s="76"/>
      <c r="W58" s="76"/>
      <c r="X58" s="76"/>
      <c r="Y58" s="76"/>
      <c r="Z58" s="76"/>
      <c r="AA58" s="76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76"/>
      <c r="U59" s="76"/>
      <c r="V59" s="76"/>
      <c r="W59" s="76"/>
      <c r="X59" s="76"/>
      <c r="Y59" s="76"/>
      <c r="Z59" s="76"/>
      <c r="AA59" s="76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76"/>
      <c r="U60" s="76"/>
      <c r="V60" s="76"/>
      <c r="W60" s="76"/>
      <c r="X60" s="76"/>
      <c r="Y60" s="76"/>
      <c r="Z60" s="76"/>
      <c r="AA60" s="76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76"/>
      <c r="U61" s="76"/>
      <c r="V61" s="76"/>
      <c r="W61" s="76"/>
      <c r="X61" s="76"/>
      <c r="Y61" s="76"/>
      <c r="Z61" s="76"/>
      <c r="AA61" s="76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76"/>
      <c r="U62" s="76"/>
      <c r="V62" s="76"/>
      <c r="W62" s="76"/>
      <c r="X62" s="76"/>
      <c r="Y62" s="76"/>
      <c r="Z62" s="76"/>
      <c r="AA62" s="76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0"/>
  <sheetViews>
    <sheetView topLeftCell="B1" workbookViewId="0">
      <selection activeCell="AA8" sqref="AA8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6"/>
      <c r="C3" s="107"/>
      <c r="D3" s="108"/>
      <c r="E3" s="109"/>
      <c r="F3" s="296" t="s">
        <v>7</v>
      </c>
      <c r="G3" s="296"/>
      <c r="H3" s="296"/>
      <c r="I3" s="115"/>
      <c r="J3" s="115"/>
      <c r="K3" s="116"/>
      <c r="L3" s="296" t="s">
        <v>8</v>
      </c>
      <c r="M3" s="296"/>
      <c r="N3" s="296"/>
      <c r="O3" s="115"/>
      <c r="P3" s="115"/>
      <c r="Q3" s="116"/>
      <c r="R3" s="296" t="s">
        <v>9</v>
      </c>
      <c r="S3" s="296"/>
      <c r="T3" s="296"/>
      <c r="U3" s="110"/>
      <c r="V3" s="110"/>
      <c r="W3" s="108"/>
      <c r="X3" s="297"/>
      <c r="Y3" s="297"/>
      <c r="Z3" s="297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1"/>
      <c r="C4" s="112"/>
      <c r="D4" s="145" t="s">
        <v>10</v>
      </c>
      <c r="E4" s="146" t="s">
        <v>13</v>
      </c>
      <c r="F4" s="147">
        <v>1</v>
      </c>
      <c r="G4" s="147">
        <v>2</v>
      </c>
      <c r="H4" s="147">
        <v>3</v>
      </c>
      <c r="I4" s="147">
        <v>4</v>
      </c>
      <c r="J4" s="147">
        <v>5</v>
      </c>
      <c r="K4" s="148"/>
      <c r="L4" s="147">
        <v>6</v>
      </c>
      <c r="M4" s="147">
        <v>7</v>
      </c>
      <c r="N4" s="147">
        <v>8</v>
      </c>
      <c r="O4" s="147">
        <v>9</v>
      </c>
      <c r="P4" s="147">
        <v>10</v>
      </c>
      <c r="Q4" s="148"/>
      <c r="R4" s="147">
        <v>11</v>
      </c>
      <c r="S4" s="147">
        <v>12</v>
      </c>
      <c r="T4" s="147">
        <v>13</v>
      </c>
      <c r="U4" s="147">
        <v>14</v>
      </c>
      <c r="V4" s="147">
        <v>15</v>
      </c>
      <c r="W4" s="113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43">
        <v>1</v>
      </c>
      <c r="C5" s="277" t="s">
        <v>46</v>
      </c>
      <c r="D5" s="149">
        <f>SUM(K5+Q5+W5)</f>
        <v>2091</v>
      </c>
      <c r="E5" s="150">
        <f>SUM(D5)/15</f>
        <v>139.4</v>
      </c>
      <c r="F5" s="151">
        <v>147</v>
      </c>
      <c r="G5" s="151">
        <v>140</v>
      </c>
      <c r="H5" s="151">
        <v>140</v>
      </c>
      <c r="I5" s="151">
        <v>140</v>
      </c>
      <c r="J5" s="151">
        <v>126</v>
      </c>
      <c r="K5" s="149">
        <f>SUM(F5:J5)</f>
        <v>693</v>
      </c>
      <c r="L5" s="151">
        <v>148</v>
      </c>
      <c r="M5" s="151">
        <v>148</v>
      </c>
      <c r="N5" s="151">
        <v>129</v>
      </c>
      <c r="O5" s="151">
        <v>143</v>
      </c>
      <c r="P5" s="151">
        <v>148</v>
      </c>
      <c r="Q5" s="149">
        <f>SUM(L5:P5)</f>
        <v>716</v>
      </c>
      <c r="R5" s="253">
        <v>140</v>
      </c>
      <c r="S5" s="151">
        <v>126</v>
      </c>
      <c r="T5" s="151">
        <v>128</v>
      </c>
      <c r="U5" s="151">
        <v>144</v>
      </c>
      <c r="V5" s="151">
        <v>144</v>
      </c>
      <c r="W5" s="152">
        <f>SUM(R5:V5)</f>
        <v>682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8.600000000000001">
      <c r="A6" s="1"/>
      <c r="B6" s="143">
        <v>2</v>
      </c>
      <c r="C6" s="153" t="s">
        <v>45</v>
      </c>
      <c r="D6" s="104">
        <f>SUM(K6+Q6+W6)</f>
        <v>2045</v>
      </c>
      <c r="E6" s="114">
        <f>SUM(D6)/15</f>
        <v>136.33333333333334</v>
      </c>
      <c r="F6" s="105">
        <v>143</v>
      </c>
      <c r="G6" s="105">
        <v>142</v>
      </c>
      <c r="H6" s="105">
        <v>148</v>
      </c>
      <c r="I6" s="105">
        <v>130</v>
      </c>
      <c r="J6" s="105">
        <v>129</v>
      </c>
      <c r="K6" s="104">
        <f>SUM(F6:J6)</f>
        <v>692</v>
      </c>
      <c r="L6" s="105">
        <v>144</v>
      </c>
      <c r="M6" s="105">
        <v>109</v>
      </c>
      <c r="N6" s="105">
        <v>144</v>
      </c>
      <c r="O6" s="105">
        <v>140</v>
      </c>
      <c r="P6" s="105">
        <v>126</v>
      </c>
      <c r="Q6" s="104">
        <f>SUM(L6:P6)</f>
        <v>663</v>
      </c>
      <c r="R6" s="257">
        <v>135</v>
      </c>
      <c r="S6" s="105">
        <v>140</v>
      </c>
      <c r="T6" s="105">
        <v>142</v>
      </c>
      <c r="U6" s="105">
        <v>144</v>
      </c>
      <c r="V6" s="105">
        <v>129</v>
      </c>
      <c r="W6" s="154">
        <f>SUM(R6:V6)</f>
        <v>690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43">
        <v>3</v>
      </c>
      <c r="C7" s="153" t="s">
        <v>4</v>
      </c>
      <c r="D7" s="104">
        <f>SUM(K7+Q7+W7)</f>
        <v>2009</v>
      </c>
      <c r="E7" s="114">
        <f>SUM(D7)/15</f>
        <v>133.93333333333334</v>
      </c>
      <c r="F7" s="105">
        <v>129</v>
      </c>
      <c r="G7" s="105">
        <v>126</v>
      </c>
      <c r="H7" s="105">
        <v>129</v>
      </c>
      <c r="I7" s="105">
        <v>142</v>
      </c>
      <c r="J7" s="105">
        <v>144</v>
      </c>
      <c r="K7" s="104">
        <f>SUM(F7:J7)</f>
        <v>670</v>
      </c>
      <c r="L7" s="105">
        <v>131</v>
      </c>
      <c r="M7" s="105">
        <v>128</v>
      </c>
      <c r="N7" s="105">
        <v>144</v>
      </c>
      <c r="O7" s="105">
        <v>135</v>
      </c>
      <c r="P7" s="105">
        <v>126</v>
      </c>
      <c r="Q7" s="104">
        <f>SUM(L7:P7)</f>
        <v>664</v>
      </c>
      <c r="R7" s="328">
        <v>140</v>
      </c>
      <c r="S7" s="105">
        <v>128</v>
      </c>
      <c r="T7" s="105">
        <v>139</v>
      </c>
      <c r="U7" s="105">
        <v>140</v>
      </c>
      <c r="V7" s="105">
        <v>128</v>
      </c>
      <c r="W7" s="154">
        <f>SUM(R7:V7)</f>
        <v>675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8.600000000000001">
      <c r="A8" s="1"/>
      <c r="B8" s="143">
        <v>4</v>
      </c>
      <c r="C8" s="153" t="s">
        <v>72</v>
      </c>
      <c r="D8" s="104">
        <f>SUM(K8+Q8+W8)</f>
        <v>1995</v>
      </c>
      <c r="E8" s="114">
        <f>SUM(D8)/15</f>
        <v>133</v>
      </c>
      <c r="F8" s="105">
        <v>140</v>
      </c>
      <c r="G8" s="105">
        <v>131</v>
      </c>
      <c r="H8" s="105">
        <v>140</v>
      </c>
      <c r="I8" s="105">
        <v>103</v>
      </c>
      <c r="J8" s="105">
        <v>148</v>
      </c>
      <c r="K8" s="104">
        <f>SUM(F8:J8)</f>
        <v>662</v>
      </c>
      <c r="L8" s="105">
        <v>131</v>
      </c>
      <c r="M8" s="105">
        <v>128</v>
      </c>
      <c r="N8" s="105">
        <v>136</v>
      </c>
      <c r="O8" s="105">
        <v>134</v>
      </c>
      <c r="P8" s="105">
        <v>140</v>
      </c>
      <c r="Q8" s="104">
        <f>SUM(L8:P8)</f>
        <v>669</v>
      </c>
      <c r="R8" s="257">
        <v>120</v>
      </c>
      <c r="S8" s="105">
        <v>136</v>
      </c>
      <c r="T8" s="105">
        <v>120</v>
      </c>
      <c r="U8" s="105">
        <v>144</v>
      </c>
      <c r="V8" s="105">
        <v>144</v>
      </c>
      <c r="W8" s="154">
        <f>SUM(R8:V8)</f>
        <v>664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8.600000000000001">
      <c r="A9" s="1" t="s">
        <v>40</v>
      </c>
      <c r="B9" s="143">
        <v>5</v>
      </c>
      <c r="C9" s="153" t="s">
        <v>3</v>
      </c>
      <c r="D9" s="104">
        <f>SUM(K9+Q9+W9)</f>
        <v>1989</v>
      </c>
      <c r="E9" s="114">
        <f>SUM(D9)/15</f>
        <v>132.6</v>
      </c>
      <c r="F9" s="105">
        <v>142</v>
      </c>
      <c r="G9" s="105">
        <v>127</v>
      </c>
      <c r="H9" s="105">
        <v>144</v>
      </c>
      <c r="I9" s="105">
        <v>144</v>
      </c>
      <c r="J9" s="105">
        <v>129</v>
      </c>
      <c r="K9" s="104">
        <f>SUM(F9:J9)</f>
        <v>686</v>
      </c>
      <c r="L9" s="105">
        <v>126</v>
      </c>
      <c r="M9" s="105">
        <v>140</v>
      </c>
      <c r="N9" s="105">
        <v>115</v>
      </c>
      <c r="O9" s="105">
        <v>118</v>
      </c>
      <c r="P9" s="105">
        <v>127</v>
      </c>
      <c r="Q9" s="104">
        <f>SUM(L9:P9)</f>
        <v>626</v>
      </c>
      <c r="R9" s="257">
        <v>143</v>
      </c>
      <c r="S9" s="257">
        <v>144</v>
      </c>
      <c r="T9" s="257">
        <v>132</v>
      </c>
      <c r="U9" s="257">
        <v>118</v>
      </c>
      <c r="V9" s="105">
        <v>140</v>
      </c>
      <c r="W9" s="154">
        <f>SUM(R9:V9)</f>
        <v>677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8.600000000000001">
      <c r="A10" s="1"/>
      <c r="B10" s="143">
        <v>6</v>
      </c>
      <c r="C10" s="153" t="s">
        <v>50</v>
      </c>
      <c r="D10" s="104">
        <f>SUM(K10+Q10+W10)</f>
        <v>1891</v>
      </c>
      <c r="E10" s="114">
        <f>SUM(D10)/15</f>
        <v>126.06666666666666</v>
      </c>
      <c r="F10" s="105">
        <v>112</v>
      </c>
      <c r="G10" s="105">
        <v>127</v>
      </c>
      <c r="H10" s="105">
        <v>128</v>
      </c>
      <c r="I10" s="105">
        <v>131</v>
      </c>
      <c r="J10" s="105">
        <v>120</v>
      </c>
      <c r="K10" s="104">
        <f>SUM(F10:J10)</f>
        <v>618</v>
      </c>
      <c r="L10" s="105">
        <v>140</v>
      </c>
      <c r="M10" s="105">
        <v>132</v>
      </c>
      <c r="N10" s="105">
        <v>125</v>
      </c>
      <c r="O10" s="105">
        <v>135</v>
      </c>
      <c r="P10" s="105">
        <v>124</v>
      </c>
      <c r="Q10" s="104">
        <f>SUM(L10:P10)</f>
        <v>656</v>
      </c>
      <c r="R10" s="105">
        <v>117</v>
      </c>
      <c r="S10" s="105">
        <v>124</v>
      </c>
      <c r="T10" s="105">
        <v>120</v>
      </c>
      <c r="U10" s="105">
        <v>128</v>
      </c>
      <c r="V10" s="105">
        <v>128</v>
      </c>
      <c r="W10" s="154">
        <f>SUM(R10:V10)</f>
        <v>617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43">
        <v>7</v>
      </c>
      <c r="C11" s="153" t="s">
        <v>19</v>
      </c>
      <c r="D11" s="104">
        <f>SUM(K11+Q11+W11)</f>
        <v>1888</v>
      </c>
      <c r="E11" s="114">
        <f>SUM(D11)/15</f>
        <v>125.86666666666666</v>
      </c>
      <c r="F11" s="105">
        <v>127</v>
      </c>
      <c r="G11" s="105">
        <v>126</v>
      </c>
      <c r="H11" s="105">
        <v>122</v>
      </c>
      <c r="I11" s="105">
        <v>126</v>
      </c>
      <c r="J11" s="105">
        <v>128</v>
      </c>
      <c r="K11" s="104">
        <f>SUM(F11:J11)</f>
        <v>629</v>
      </c>
      <c r="L11" s="105">
        <v>129</v>
      </c>
      <c r="M11" s="105">
        <v>123</v>
      </c>
      <c r="N11" s="105">
        <v>109</v>
      </c>
      <c r="O11" s="105">
        <v>140</v>
      </c>
      <c r="P11" s="105">
        <v>127</v>
      </c>
      <c r="Q11" s="104">
        <f>SUM(L11:P11)</f>
        <v>628</v>
      </c>
      <c r="R11" s="105">
        <v>125</v>
      </c>
      <c r="S11" s="105">
        <v>111</v>
      </c>
      <c r="T11" s="105">
        <v>126</v>
      </c>
      <c r="U11" s="105">
        <v>127</v>
      </c>
      <c r="V11" s="105">
        <v>142</v>
      </c>
      <c r="W11" s="154">
        <f>SUM(R11:V11)</f>
        <v>631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43">
        <v>8</v>
      </c>
      <c r="C12" s="153" t="s">
        <v>20</v>
      </c>
      <c r="D12" s="104">
        <f>SUM(K12+Q12+W12)</f>
        <v>1874</v>
      </c>
      <c r="E12" s="114">
        <f>SUM(D12)/15</f>
        <v>124.93333333333334</v>
      </c>
      <c r="F12" s="105">
        <v>114</v>
      </c>
      <c r="G12" s="105">
        <v>128</v>
      </c>
      <c r="H12" s="105">
        <v>122</v>
      </c>
      <c r="I12" s="105">
        <v>128</v>
      </c>
      <c r="J12" s="105">
        <v>126</v>
      </c>
      <c r="K12" s="104">
        <f>SUM(F12:J12)</f>
        <v>618</v>
      </c>
      <c r="L12" s="105">
        <v>127</v>
      </c>
      <c r="M12" s="105">
        <v>130</v>
      </c>
      <c r="N12" s="105">
        <v>126</v>
      </c>
      <c r="O12" s="105">
        <v>129</v>
      </c>
      <c r="P12" s="105">
        <v>100</v>
      </c>
      <c r="Q12" s="104">
        <f>SUM(L12:P12)</f>
        <v>612</v>
      </c>
      <c r="R12" s="105">
        <v>133</v>
      </c>
      <c r="S12" s="105">
        <v>132</v>
      </c>
      <c r="T12" s="105">
        <v>124</v>
      </c>
      <c r="U12" s="105">
        <v>129</v>
      </c>
      <c r="V12" s="105">
        <v>126</v>
      </c>
      <c r="W12" s="154">
        <f>SUM(R12:V12)</f>
        <v>644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43">
        <v>9</v>
      </c>
      <c r="C13" s="278" t="s">
        <v>18</v>
      </c>
      <c r="D13" s="104">
        <f>SUM(K13+Q13+W13)</f>
        <v>1872</v>
      </c>
      <c r="E13" s="114">
        <f>SUM(D13)/15</f>
        <v>124.8</v>
      </c>
      <c r="F13" s="105">
        <v>112</v>
      </c>
      <c r="G13" s="105">
        <v>112</v>
      </c>
      <c r="H13" s="105">
        <v>126</v>
      </c>
      <c r="I13" s="105">
        <v>127</v>
      </c>
      <c r="J13" s="105">
        <v>127</v>
      </c>
      <c r="K13" s="104">
        <f>SUM(F13:J13)</f>
        <v>604</v>
      </c>
      <c r="L13" s="105">
        <v>130</v>
      </c>
      <c r="M13" s="105">
        <v>130</v>
      </c>
      <c r="N13" s="105">
        <v>130</v>
      </c>
      <c r="O13" s="105">
        <v>123</v>
      </c>
      <c r="P13" s="105">
        <v>140</v>
      </c>
      <c r="Q13" s="104">
        <f>SUM(L13:P13)</f>
        <v>653</v>
      </c>
      <c r="R13" s="257">
        <v>124</v>
      </c>
      <c r="S13" s="105">
        <v>144</v>
      </c>
      <c r="T13" s="105">
        <v>105</v>
      </c>
      <c r="U13" s="105">
        <v>126</v>
      </c>
      <c r="V13" s="105">
        <v>116</v>
      </c>
      <c r="W13" s="154">
        <f>SUM(R13:V13)</f>
        <v>615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43">
        <v>10</v>
      </c>
      <c r="C14" s="153" t="s">
        <v>41</v>
      </c>
      <c r="D14" s="104">
        <f>SUM(K14+Q14+W14)</f>
        <v>1824</v>
      </c>
      <c r="E14" s="114">
        <f>SUM(D14)/15</f>
        <v>121.6</v>
      </c>
      <c r="F14" s="105">
        <v>109</v>
      </c>
      <c r="G14" s="105">
        <v>126</v>
      </c>
      <c r="H14" s="105">
        <v>124</v>
      </c>
      <c r="I14" s="105">
        <v>124</v>
      </c>
      <c r="J14" s="105">
        <v>120</v>
      </c>
      <c r="K14" s="104">
        <f>SUM(F14:J14)</f>
        <v>603</v>
      </c>
      <c r="L14" s="105">
        <v>124</v>
      </c>
      <c r="M14" s="105">
        <v>112</v>
      </c>
      <c r="N14" s="105">
        <v>113</v>
      </c>
      <c r="O14" s="105">
        <v>123</v>
      </c>
      <c r="P14" s="105">
        <v>129</v>
      </c>
      <c r="Q14" s="104">
        <f>SUM(L14:P14)</f>
        <v>601</v>
      </c>
      <c r="R14" s="257">
        <v>117</v>
      </c>
      <c r="S14" s="105">
        <v>129</v>
      </c>
      <c r="T14" s="105">
        <v>121</v>
      </c>
      <c r="U14" s="105">
        <v>123</v>
      </c>
      <c r="V14" s="105">
        <v>130</v>
      </c>
      <c r="W14" s="154">
        <f>SUM(R14:V14)</f>
        <v>620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43">
        <v>11</v>
      </c>
      <c r="C15" s="153" t="s">
        <v>23</v>
      </c>
      <c r="D15" s="104">
        <f>SUM(K15+Q15+W15)</f>
        <v>1820</v>
      </c>
      <c r="E15" s="114">
        <f>SUM(D15)/15</f>
        <v>121.33333333333333</v>
      </c>
      <c r="F15" s="105">
        <v>113</v>
      </c>
      <c r="G15" s="105">
        <v>107</v>
      </c>
      <c r="H15" s="105">
        <v>133</v>
      </c>
      <c r="I15" s="105">
        <v>107</v>
      </c>
      <c r="J15" s="105">
        <v>129</v>
      </c>
      <c r="K15" s="104">
        <f>SUM(F15:J15)</f>
        <v>589</v>
      </c>
      <c r="L15" s="105">
        <v>110</v>
      </c>
      <c r="M15" s="105">
        <v>128</v>
      </c>
      <c r="N15" s="105">
        <v>128</v>
      </c>
      <c r="O15" s="105">
        <v>127</v>
      </c>
      <c r="P15" s="105">
        <v>120</v>
      </c>
      <c r="Q15" s="104">
        <f>SUM(L15:P15)</f>
        <v>613</v>
      </c>
      <c r="R15" s="257">
        <v>127</v>
      </c>
      <c r="S15" s="257">
        <v>122</v>
      </c>
      <c r="T15" s="257">
        <v>120</v>
      </c>
      <c r="U15" s="257">
        <v>123</v>
      </c>
      <c r="V15" s="105">
        <v>126</v>
      </c>
      <c r="W15" s="154">
        <f>SUM(R15:V15)</f>
        <v>618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43">
        <v>12</v>
      </c>
      <c r="C16" s="153" t="s">
        <v>21</v>
      </c>
      <c r="D16" s="104">
        <f>SUM(K16+Q16+W16)</f>
        <v>1814</v>
      </c>
      <c r="E16" s="114">
        <f>SUM(D16)/15</f>
        <v>120.93333333333334</v>
      </c>
      <c r="F16" s="105">
        <v>115</v>
      </c>
      <c r="G16" s="105">
        <v>124</v>
      </c>
      <c r="H16" s="105">
        <v>109</v>
      </c>
      <c r="I16" s="105">
        <v>123</v>
      </c>
      <c r="J16" s="105">
        <v>128</v>
      </c>
      <c r="K16" s="104">
        <f>SUM(F16:J16)</f>
        <v>599</v>
      </c>
      <c r="L16" s="105">
        <v>120</v>
      </c>
      <c r="M16" s="105">
        <v>113</v>
      </c>
      <c r="N16" s="105">
        <v>107</v>
      </c>
      <c r="O16" s="105">
        <v>124</v>
      </c>
      <c r="P16" s="105">
        <v>123</v>
      </c>
      <c r="Q16" s="104">
        <f>SUM(L16:P16)</f>
        <v>587</v>
      </c>
      <c r="R16" s="257">
        <v>127</v>
      </c>
      <c r="S16" s="105">
        <v>124</v>
      </c>
      <c r="T16" s="105">
        <v>127</v>
      </c>
      <c r="U16" s="105">
        <v>123</v>
      </c>
      <c r="V16" s="105">
        <v>127</v>
      </c>
      <c r="W16" s="154">
        <f>SUM(R16:V16)</f>
        <v>628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43">
        <v>13</v>
      </c>
      <c r="C17" s="153" t="s">
        <v>26</v>
      </c>
      <c r="D17" s="104">
        <f>SUM(K17+Q17+W17)</f>
        <v>1799</v>
      </c>
      <c r="E17" s="114">
        <f>SUM(D17)/15</f>
        <v>119.93333333333334</v>
      </c>
      <c r="F17" s="105">
        <v>120</v>
      </c>
      <c r="G17" s="105">
        <v>124</v>
      </c>
      <c r="H17" s="105">
        <v>120</v>
      </c>
      <c r="I17" s="105">
        <v>111</v>
      </c>
      <c r="J17" s="105">
        <v>127</v>
      </c>
      <c r="K17" s="104">
        <f>SUM(F17:J17)</f>
        <v>602</v>
      </c>
      <c r="L17" s="105">
        <v>103</v>
      </c>
      <c r="M17" s="105">
        <v>99</v>
      </c>
      <c r="N17" s="105">
        <v>122</v>
      </c>
      <c r="O17" s="105">
        <v>140</v>
      </c>
      <c r="P17" s="105">
        <v>141</v>
      </c>
      <c r="Q17" s="104">
        <f>SUM(L17:P17)</f>
        <v>605</v>
      </c>
      <c r="R17" s="257">
        <v>110</v>
      </c>
      <c r="S17" s="257">
        <v>108</v>
      </c>
      <c r="T17" s="257">
        <v>127</v>
      </c>
      <c r="U17" s="257">
        <v>117</v>
      </c>
      <c r="V17" s="105">
        <v>130</v>
      </c>
      <c r="W17" s="154">
        <f>SUM(R17:V17)</f>
        <v>592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43">
        <v>14</v>
      </c>
      <c r="C18" s="153" t="s">
        <v>52</v>
      </c>
      <c r="D18" s="104">
        <f>SUM(K18+Q18+W18)</f>
        <v>1798</v>
      </c>
      <c r="E18" s="114">
        <f>SUM(D18)/15</f>
        <v>119.86666666666666</v>
      </c>
      <c r="F18" s="105">
        <v>100</v>
      </c>
      <c r="G18" s="105">
        <v>109</v>
      </c>
      <c r="H18" s="105">
        <v>123</v>
      </c>
      <c r="I18" s="105">
        <v>115</v>
      </c>
      <c r="J18" s="105">
        <v>114</v>
      </c>
      <c r="K18" s="104">
        <f>SUM(F18:J18)</f>
        <v>561</v>
      </c>
      <c r="L18" s="105">
        <v>128</v>
      </c>
      <c r="M18" s="105">
        <v>124</v>
      </c>
      <c r="N18" s="105">
        <v>129</v>
      </c>
      <c r="O18" s="105">
        <v>123</v>
      </c>
      <c r="P18" s="105">
        <v>123</v>
      </c>
      <c r="Q18" s="104">
        <f>SUM(L18:P18)</f>
        <v>627</v>
      </c>
      <c r="R18" s="257">
        <v>124</v>
      </c>
      <c r="S18" s="105">
        <v>129</v>
      </c>
      <c r="T18" s="105">
        <v>140</v>
      </c>
      <c r="U18" s="105">
        <v>94</v>
      </c>
      <c r="V18" s="105">
        <v>123</v>
      </c>
      <c r="W18" s="154">
        <f>SUM(R18:V18)</f>
        <v>610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43">
        <v>15</v>
      </c>
      <c r="C19" s="153" t="s">
        <v>49</v>
      </c>
      <c r="D19" s="104">
        <f>SUM(K19+Q19+W19)</f>
        <v>1787</v>
      </c>
      <c r="E19" s="114">
        <f>SUM(D19)/15</f>
        <v>119.13333333333334</v>
      </c>
      <c r="F19" s="105">
        <v>119</v>
      </c>
      <c r="G19" s="105">
        <v>126</v>
      </c>
      <c r="H19" s="105">
        <v>127</v>
      </c>
      <c r="I19" s="105">
        <v>112</v>
      </c>
      <c r="J19" s="105">
        <v>128</v>
      </c>
      <c r="K19" s="104">
        <f>SUM(F19:J19)</f>
        <v>612</v>
      </c>
      <c r="L19" s="105">
        <v>92</v>
      </c>
      <c r="M19" s="105">
        <v>120</v>
      </c>
      <c r="N19" s="105">
        <v>127</v>
      </c>
      <c r="O19" s="105">
        <v>118</v>
      </c>
      <c r="P19" s="105">
        <v>120</v>
      </c>
      <c r="Q19" s="104">
        <f>SUM(L19:P19)</f>
        <v>577</v>
      </c>
      <c r="R19" s="105">
        <v>114</v>
      </c>
      <c r="S19" s="105">
        <v>114</v>
      </c>
      <c r="T19" s="105">
        <v>109</v>
      </c>
      <c r="U19" s="105">
        <v>132</v>
      </c>
      <c r="V19" s="105">
        <v>129</v>
      </c>
      <c r="W19" s="154">
        <f>SUM(R19:V19)</f>
        <v>598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43">
        <v>16</v>
      </c>
      <c r="C20" s="153" t="s">
        <v>22</v>
      </c>
      <c r="D20" s="104">
        <f>SUM(K20+Q20+W20)</f>
        <v>1754</v>
      </c>
      <c r="E20" s="114">
        <f>SUM(D20)/15</f>
        <v>116.93333333333334</v>
      </c>
      <c r="F20" s="105">
        <v>126</v>
      </c>
      <c r="G20" s="105">
        <v>131</v>
      </c>
      <c r="H20" s="105">
        <v>114</v>
      </c>
      <c r="I20" s="105">
        <v>109</v>
      </c>
      <c r="J20" s="105">
        <v>113</v>
      </c>
      <c r="K20" s="104">
        <f>SUM(F20:J20)</f>
        <v>593</v>
      </c>
      <c r="L20" s="105">
        <v>127</v>
      </c>
      <c r="M20" s="105">
        <v>101</v>
      </c>
      <c r="N20" s="105">
        <v>111</v>
      </c>
      <c r="O20" s="105">
        <v>123</v>
      </c>
      <c r="P20" s="105">
        <v>107</v>
      </c>
      <c r="Q20" s="104">
        <f>SUM(L20:P20)</f>
        <v>569</v>
      </c>
      <c r="R20" s="105">
        <v>124</v>
      </c>
      <c r="S20" s="105">
        <v>112</v>
      </c>
      <c r="T20" s="105">
        <v>107</v>
      </c>
      <c r="U20" s="105">
        <v>120</v>
      </c>
      <c r="V20" s="105">
        <v>129</v>
      </c>
      <c r="W20" s="154">
        <f>SUM(R20:V20)</f>
        <v>592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43">
        <v>17</v>
      </c>
      <c r="C21" s="153" t="s">
        <v>24</v>
      </c>
      <c r="D21" s="104">
        <f>SUM(K21+Q21+W21)</f>
        <v>1742</v>
      </c>
      <c r="E21" s="114">
        <f>SUM(D21)/15</f>
        <v>116.13333333333334</v>
      </c>
      <c r="F21" s="105">
        <v>121</v>
      </c>
      <c r="G21" s="105">
        <v>124</v>
      </c>
      <c r="H21" s="105">
        <v>120</v>
      </c>
      <c r="I21" s="105">
        <v>127</v>
      </c>
      <c r="J21" s="105">
        <v>109</v>
      </c>
      <c r="K21" s="104">
        <f>SUM(F21:J21)</f>
        <v>601</v>
      </c>
      <c r="L21" s="105">
        <v>105</v>
      </c>
      <c r="M21" s="105">
        <v>125</v>
      </c>
      <c r="N21" s="105">
        <v>95</v>
      </c>
      <c r="O21" s="105">
        <v>124</v>
      </c>
      <c r="P21" s="105">
        <v>107</v>
      </c>
      <c r="Q21" s="104">
        <f>SUM(L21:P21)</f>
        <v>556</v>
      </c>
      <c r="R21" s="257">
        <v>116</v>
      </c>
      <c r="S21" s="105">
        <v>125</v>
      </c>
      <c r="T21" s="105">
        <v>111</v>
      </c>
      <c r="U21" s="105">
        <v>113</v>
      </c>
      <c r="V21" s="105">
        <v>120</v>
      </c>
      <c r="W21" s="154">
        <f>SUM(R21:V21)</f>
        <v>585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43">
        <v>18</v>
      </c>
      <c r="C22" s="153" t="s">
        <v>33</v>
      </c>
      <c r="D22" s="104">
        <f>SUM(K22+Q22+W22)</f>
        <v>1714</v>
      </c>
      <c r="E22" s="114">
        <f>SUM(D22)/15</f>
        <v>114.26666666666667</v>
      </c>
      <c r="F22" s="105">
        <v>124</v>
      </c>
      <c r="G22" s="105">
        <v>92</v>
      </c>
      <c r="H22" s="105">
        <v>94</v>
      </c>
      <c r="I22" s="105">
        <v>126</v>
      </c>
      <c r="J22" s="105">
        <v>114</v>
      </c>
      <c r="K22" s="104">
        <f>SUM(F22:J22)</f>
        <v>550</v>
      </c>
      <c r="L22" s="105">
        <v>126</v>
      </c>
      <c r="M22" s="105">
        <v>103</v>
      </c>
      <c r="N22" s="105">
        <v>119</v>
      </c>
      <c r="O22" s="105">
        <v>131</v>
      </c>
      <c r="P22" s="105">
        <v>128</v>
      </c>
      <c r="Q22" s="104">
        <f>SUM(L22:P22)</f>
        <v>607</v>
      </c>
      <c r="R22" s="105">
        <v>111</v>
      </c>
      <c r="S22" s="105">
        <v>113</v>
      </c>
      <c r="T22" s="105">
        <v>120</v>
      </c>
      <c r="U22" s="105">
        <v>105</v>
      </c>
      <c r="V22" s="105">
        <v>108</v>
      </c>
      <c r="W22" s="154">
        <f>SUM(R22:V22)</f>
        <v>557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43">
        <v>19</v>
      </c>
      <c r="C23" s="155" t="s">
        <v>28</v>
      </c>
      <c r="D23" s="104">
        <f>SUM(K23+Q23+W23)</f>
        <v>1705</v>
      </c>
      <c r="E23" s="114">
        <f>SUM(D23)/15</f>
        <v>113.66666666666667</v>
      </c>
      <c r="F23" s="105">
        <v>122</v>
      </c>
      <c r="G23" s="105">
        <v>124</v>
      </c>
      <c r="H23" s="105">
        <v>103</v>
      </c>
      <c r="I23" s="105">
        <v>97</v>
      </c>
      <c r="J23" s="105">
        <v>120</v>
      </c>
      <c r="K23" s="104">
        <f>SUM(F23:J23)</f>
        <v>566</v>
      </c>
      <c r="L23" s="105">
        <v>115</v>
      </c>
      <c r="M23" s="105">
        <v>111</v>
      </c>
      <c r="N23" s="105">
        <v>120</v>
      </c>
      <c r="O23" s="105">
        <v>113</v>
      </c>
      <c r="P23" s="105">
        <v>116</v>
      </c>
      <c r="Q23" s="104">
        <f>SUM(L23:P23)</f>
        <v>575</v>
      </c>
      <c r="R23" s="257">
        <v>107</v>
      </c>
      <c r="S23" s="105">
        <v>122</v>
      </c>
      <c r="T23" s="105">
        <v>121</v>
      </c>
      <c r="U23" s="105">
        <v>108</v>
      </c>
      <c r="V23" s="105">
        <v>106</v>
      </c>
      <c r="W23" s="154">
        <f>SUM(R23:V23)</f>
        <v>564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43">
        <v>20</v>
      </c>
      <c r="C24" s="153" t="s">
        <v>30</v>
      </c>
      <c r="D24" s="104">
        <f>SUM(K24+Q24+W24)</f>
        <v>1632</v>
      </c>
      <c r="E24" s="114">
        <f>SUM(D24)/15</f>
        <v>108.8</v>
      </c>
      <c r="F24" s="105">
        <v>86</v>
      </c>
      <c r="G24" s="105">
        <v>109</v>
      </c>
      <c r="H24" s="105">
        <v>109</v>
      </c>
      <c r="I24" s="105">
        <v>112</v>
      </c>
      <c r="J24" s="105">
        <v>116</v>
      </c>
      <c r="K24" s="104">
        <f>SUM(F24:J24)</f>
        <v>532</v>
      </c>
      <c r="L24" s="105">
        <v>109</v>
      </c>
      <c r="M24" s="105">
        <v>90</v>
      </c>
      <c r="N24" s="105">
        <v>123</v>
      </c>
      <c r="O24" s="105">
        <v>128</v>
      </c>
      <c r="P24" s="105">
        <v>113</v>
      </c>
      <c r="Q24" s="104">
        <f>SUM(L24:P24)</f>
        <v>563</v>
      </c>
      <c r="R24" s="105">
        <v>111</v>
      </c>
      <c r="S24" s="105">
        <v>120</v>
      </c>
      <c r="T24" s="105">
        <v>99</v>
      </c>
      <c r="U24" s="105">
        <v>100</v>
      </c>
      <c r="V24" s="105">
        <v>107</v>
      </c>
      <c r="W24" s="154">
        <f>SUM(R24:V24)</f>
        <v>537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43">
        <v>21</v>
      </c>
      <c r="C25" s="153" t="s">
        <v>34</v>
      </c>
      <c r="D25" s="104">
        <f>SUM(K25+Q25+W25)</f>
        <v>1626</v>
      </c>
      <c r="E25" s="114">
        <f>SUM(D25)/15</f>
        <v>108.4</v>
      </c>
      <c r="F25" s="105">
        <v>105</v>
      </c>
      <c r="G25" s="105">
        <v>97</v>
      </c>
      <c r="H25" s="105">
        <v>113</v>
      </c>
      <c r="I25" s="105">
        <v>109</v>
      </c>
      <c r="J25" s="105">
        <v>108</v>
      </c>
      <c r="K25" s="104">
        <f>SUM(F25:J25)</f>
        <v>532</v>
      </c>
      <c r="L25" s="105">
        <v>110</v>
      </c>
      <c r="M25" s="105">
        <v>120</v>
      </c>
      <c r="N25" s="105">
        <v>107</v>
      </c>
      <c r="O25" s="105">
        <v>120</v>
      </c>
      <c r="P25" s="105">
        <v>109</v>
      </c>
      <c r="Q25" s="104">
        <f>SUM(L25:P25)</f>
        <v>566</v>
      </c>
      <c r="R25" s="257">
        <v>96</v>
      </c>
      <c r="S25" s="105">
        <v>108</v>
      </c>
      <c r="T25" s="105">
        <v>111</v>
      </c>
      <c r="U25" s="105">
        <v>106</v>
      </c>
      <c r="V25" s="105">
        <v>107</v>
      </c>
      <c r="W25" s="154">
        <f>SUM(R25:V25)</f>
        <v>528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43">
        <v>22</v>
      </c>
      <c r="C26" s="153" t="s">
        <v>64</v>
      </c>
      <c r="D26" s="104">
        <f>SUM(K26+Q26+W26)</f>
        <v>1618</v>
      </c>
      <c r="E26" s="114">
        <f>SUM(D26)/15</f>
        <v>107.86666666666666</v>
      </c>
      <c r="F26" s="105">
        <v>112</v>
      </c>
      <c r="G26" s="105">
        <v>127</v>
      </c>
      <c r="H26" s="105">
        <v>117</v>
      </c>
      <c r="I26" s="105">
        <v>90</v>
      </c>
      <c r="J26" s="105">
        <v>100</v>
      </c>
      <c r="K26" s="104">
        <f>SUM(F26:J26)</f>
        <v>546</v>
      </c>
      <c r="L26" s="105">
        <v>108</v>
      </c>
      <c r="M26" s="105">
        <v>108</v>
      </c>
      <c r="N26" s="105">
        <v>99</v>
      </c>
      <c r="O26" s="105">
        <v>106</v>
      </c>
      <c r="P26" s="105">
        <v>116</v>
      </c>
      <c r="Q26" s="104">
        <f>SUM(L26:P26)</f>
        <v>537</v>
      </c>
      <c r="R26" s="257">
        <v>118</v>
      </c>
      <c r="S26" s="105">
        <v>109</v>
      </c>
      <c r="T26" s="105">
        <v>107</v>
      </c>
      <c r="U26" s="105">
        <v>106</v>
      </c>
      <c r="V26" s="105">
        <v>95</v>
      </c>
      <c r="W26" s="154">
        <f>SUM(R26:V26)</f>
        <v>535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43">
        <v>23</v>
      </c>
      <c r="C27" s="153" t="s">
        <v>29</v>
      </c>
      <c r="D27" s="104">
        <f>SUM(K27+Q27+W27)</f>
        <v>1588</v>
      </c>
      <c r="E27" s="114">
        <f>SUM(D27)/15</f>
        <v>105.86666666666666</v>
      </c>
      <c r="F27" s="105">
        <v>110</v>
      </c>
      <c r="G27" s="105">
        <v>89</v>
      </c>
      <c r="H27" s="105">
        <v>108</v>
      </c>
      <c r="I27" s="105">
        <v>106</v>
      </c>
      <c r="J27" s="105">
        <v>113</v>
      </c>
      <c r="K27" s="104">
        <f>SUM(F27:J27)</f>
        <v>526</v>
      </c>
      <c r="L27" s="105">
        <v>108</v>
      </c>
      <c r="M27" s="105">
        <v>123</v>
      </c>
      <c r="N27" s="105">
        <v>105</v>
      </c>
      <c r="O27" s="105">
        <v>107</v>
      </c>
      <c r="P27" s="105">
        <v>107</v>
      </c>
      <c r="Q27" s="104">
        <f>SUM(L27:P27)</f>
        <v>550</v>
      </c>
      <c r="R27" s="105">
        <v>106</v>
      </c>
      <c r="S27" s="105">
        <v>107</v>
      </c>
      <c r="T27" s="105">
        <v>101</v>
      </c>
      <c r="U27" s="105">
        <v>87</v>
      </c>
      <c r="V27" s="105">
        <v>111</v>
      </c>
      <c r="W27" s="154">
        <f>SUM(R27:V27)</f>
        <v>512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43">
        <v>24</v>
      </c>
      <c r="C28" s="153" t="s">
        <v>65</v>
      </c>
      <c r="D28" s="104">
        <f>SUM(K28+Q28+W28)</f>
        <v>1537</v>
      </c>
      <c r="E28" s="114">
        <f>SUM(D28)/15</f>
        <v>102.46666666666667</v>
      </c>
      <c r="F28" s="105">
        <v>78</v>
      </c>
      <c r="G28" s="105">
        <v>88</v>
      </c>
      <c r="H28" s="105">
        <v>107</v>
      </c>
      <c r="I28" s="105">
        <v>100</v>
      </c>
      <c r="J28" s="105">
        <v>108</v>
      </c>
      <c r="K28" s="104">
        <f>SUM(F28:J28)</f>
        <v>481</v>
      </c>
      <c r="L28" s="105">
        <v>90</v>
      </c>
      <c r="M28" s="105">
        <v>105</v>
      </c>
      <c r="N28" s="105">
        <v>109</v>
      </c>
      <c r="O28" s="105">
        <v>105</v>
      </c>
      <c r="P28" s="105">
        <v>110</v>
      </c>
      <c r="Q28" s="104">
        <f>SUM(L28:P28)</f>
        <v>519</v>
      </c>
      <c r="R28" s="257">
        <v>97</v>
      </c>
      <c r="S28" s="105">
        <v>108</v>
      </c>
      <c r="T28" s="105">
        <v>107</v>
      </c>
      <c r="U28" s="105">
        <v>105</v>
      </c>
      <c r="V28" s="105">
        <v>120</v>
      </c>
      <c r="W28" s="154">
        <f>SUM(R28:V28)</f>
        <v>537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43">
        <v>25</v>
      </c>
      <c r="C29" s="153" t="s">
        <v>35</v>
      </c>
      <c r="D29" s="104">
        <f>SUM(K29+Q29+W29)</f>
        <v>1507</v>
      </c>
      <c r="E29" s="114">
        <f>SUM(D29)/15</f>
        <v>100.46666666666667</v>
      </c>
      <c r="F29" s="105">
        <v>107</v>
      </c>
      <c r="G29" s="105">
        <v>107</v>
      </c>
      <c r="H29" s="105">
        <v>92</v>
      </c>
      <c r="I29" s="105">
        <v>102</v>
      </c>
      <c r="J29" s="105">
        <v>103</v>
      </c>
      <c r="K29" s="104">
        <f>SUM(F29:J29)</f>
        <v>511</v>
      </c>
      <c r="L29" s="105">
        <v>108</v>
      </c>
      <c r="M29" s="105">
        <v>92</v>
      </c>
      <c r="N29" s="105">
        <v>107</v>
      </c>
      <c r="O29" s="105">
        <v>95</v>
      </c>
      <c r="P29" s="105">
        <v>107</v>
      </c>
      <c r="Q29" s="104">
        <f>SUM(L29:P29)</f>
        <v>509</v>
      </c>
      <c r="R29" s="105">
        <v>109</v>
      </c>
      <c r="S29" s="105">
        <v>87</v>
      </c>
      <c r="T29" s="105">
        <v>92</v>
      </c>
      <c r="U29" s="105">
        <v>94</v>
      </c>
      <c r="V29" s="105">
        <v>105</v>
      </c>
      <c r="W29" s="154">
        <f>SUM(R29:V29)</f>
        <v>487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43">
        <v>26</v>
      </c>
      <c r="C30" s="153" t="s">
        <v>48</v>
      </c>
      <c r="D30" s="104">
        <f>SUM(K30+Q30+W30)</f>
        <v>0</v>
      </c>
      <c r="E30" s="114">
        <f>SUM(D30)/15</f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4">
        <f>SUM(F30:J30)</f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4">
        <f>SUM(L30:P30)</f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54">
        <f>SUM(R30:V30)</f>
        <v>0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43">
        <v>27</v>
      </c>
      <c r="C31" s="153" t="s">
        <v>59</v>
      </c>
      <c r="D31" s="104">
        <f>SUM(K31+Q31+W31)</f>
        <v>0</v>
      </c>
      <c r="E31" s="114">
        <f>SUM(D31)/15</f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4">
        <f>SUM(F31:J31)</f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4">
        <f>SUM(L31:P31)</f>
        <v>0</v>
      </c>
      <c r="R31" s="257">
        <v>0</v>
      </c>
      <c r="S31" s="105">
        <v>0</v>
      </c>
      <c r="T31" s="105">
        <v>0</v>
      </c>
      <c r="U31" s="105">
        <v>0</v>
      </c>
      <c r="V31" s="105">
        <v>0</v>
      </c>
      <c r="W31" s="154">
        <f>SUM(R31:V31)</f>
        <v>0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43">
        <v>28</v>
      </c>
      <c r="C32" s="153" t="s">
        <v>25</v>
      </c>
      <c r="D32" s="104">
        <f>SUM(K32+Q32+W32)</f>
        <v>0</v>
      </c>
      <c r="E32" s="114">
        <f>SUM(D32)/15</f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f>SUM(F32:J32)</f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4">
        <f>SUM(L32:P32)</f>
        <v>0</v>
      </c>
      <c r="R32" s="257">
        <v>0</v>
      </c>
      <c r="S32" s="105">
        <v>0</v>
      </c>
      <c r="T32" s="105">
        <v>0</v>
      </c>
      <c r="U32" s="105">
        <v>0</v>
      </c>
      <c r="V32" s="105">
        <v>0</v>
      </c>
      <c r="W32" s="154">
        <f>SUM(R32:V32)</f>
        <v>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43">
        <v>29</v>
      </c>
      <c r="C33" s="153" t="s">
        <v>32</v>
      </c>
      <c r="D33" s="104">
        <f>SUM(K33+Q33+W33)</f>
        <v>0</v>
      </c>
      <c r="E33" s="114">
        <f>SUM(D33)/15</f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4">
        <f>SUM(F33:J33)</f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4">
        <f>SUM(L33:P33)</f>
        <v>0</v>
      </c>
      <c r="R33" s="257">
        <v>0</v>
      </c>
      <c r="S33" s="105">
        <v>0</v>
      </c>
      <c r="T33" s="105">
        <v>0</v>
      </c>
      <c r="U33" s="105">
        <v>0</v>
      </c>
      <c r="V33" s="105">
        <v>0</v>
      </c>
      <c r="W33" s="154">
        <f>SUM(R33:V33)</f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143">
        <v>30</v>
      </c>
      <c r="C34" s="156" t="s">
        <v>31</v>
      </c>
      <c r="D34" s="157">
        <f>SUM(K34+Q34+W34)</f>
        <v>0</v>
      </c>
      <c r="E34" s="158">
        <f>SUM(D34)/15</f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7">
        <f>SUM(F34:J34)</f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7">
        <f>SUM(L34:P34)</f>
        <v>0</v>
      </c>
      <c r="R34" s="267">
        <v>0</v>
      </c>
      <c r="S34" s="159">
        <v>0</v>
      </c>
      <c r="T34" s="159">
        <v>0</v>
      </c>
      <c r="U34" s="159">
        <v>0</v>
      </c>
      <c r="V34" s="159">
        <v>0</v>
      </c>
      <c r="W34" s="160">
        <f>SUM(R34:V34)</f>
        <v>0</v>
      </c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9"/>
      <c r="C35" s="19"/>
      <c r="D35" s="10"/>
      <c r="E35" s="23"/>
      <c r="F35" s="20"/>
      <c r="G35" s="20"/>
      <c r="H35" s="20"/>
      <c r="I35" s="20"/>
      <c r="J35" s="20"/>
      <c r="K35" s="10"/>
      <c r="L35" s="20"/>
      <c r="M35" s="20"/>
      <c r="N35" s="20"/>
      <c r="O35" s="20"/>
      <c r="P35" s="20"/>
      <c r="Q35" s="10"/>
      <c r="R35" s="8"/>
      <c r="S35" s="20"/>
      <c r="T35" s="20"/>
      <c r="U35" s="20"/>
      <c r="V35" s="20"/>
      <c r="W35" s="10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24"/>
      <c r="C36" s="25"/>
      <c r="D36" s="26"/>
      <c r="E36" s="27"/>
      <c r="F36" s="28"/>
      <c r="G36" s="28"/>
      <c r="H36" s="28"/>
      <c r="I36" s="28"/>
      <c r="J36" s="28"/>
      <c r="K36" s="26"/>
      <c r="L36" s="28"/>
      <c r="M36" s="28"/>
      <c r="N36" s="28"/>
      <c r="O36" s="28"/>
      <c r="P36" s="28"/>
      <c r="Q36" s="26"/>
      <c r="R36" s="8"/>
      <c r="S36" s="28"/>
      <c r="T36" s="28"/>
      <c r="U36" s="28"/>
      <c r="V36" s="28"/>
      <c r="W36" s="26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24"/>
      <c r="C37" s="25"/>
      <c r="D37" s="26"/>
      <c r="E37" s="27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8"/>
      <c r="Q37" s="26"/>
      <c r="R37" s="8"/>
      <c r="S37" s="28"/>
      <c r="T37" s="28"/>
      <c r="U37" s="28"/>
      <c r="V37" s="28"/>
      <c r="W37" s="26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2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2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 ht="18.600000000000001">
      <c r="A46" s="1"/>
      <c r="B46" s="24"/>
      <c r="C46" s="25"/>
      <c r="D46" s="26"/>
      <c r="E46" s="27"/>
      <c r="F46" s="28"/>
      <c r="G46" s="28"/>
      <c r="H46" s="28"/>
      <c r="I46" s="28"/>
      <c r="J46" s="28"/>
      <c r="K46" s="26"/>
      <c r="L46" s="28"/>
      <c r="M46" s="28"/>
      <c r="N46" s="28"/>
      <c r="O46" s="28"/>
      <c r="P46" s="28"/>
      <c r="Q46" s="26"/>
      <c r="R46" s="28"/>
      <c r="S46" s="28"/>
      <c r="T46" s="28"/>
      <c r="U46" s="28"/>
      <c r="V46" s="28"/>
      <c r="W46" s="26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6"/>
      <c r="AF60" s="16"/>
      <c r="AG60" s="16"/>
      <c r="AH60" s="16"/>
      <c r="AI60" s="16"/>
      <c r="AJ60" s="16"/>
    </row>
  </sheetData>
  <sortState xmlns:xlrd2="http://schemas.microsoft.com/office/spreadsheetml/2017/richdata2" ref="C5:W34">
    <sortCondition descending="1" ref="E5:E34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Y57"/>
  <sheetViews>
    <sheetView workbookViewId="0">
      <selection activeCell="K17" sqref="K17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.6640625" customWidth="1"/>
    <col min="5" max="5" width="18" customWidth="1"/>
    <col min="7" max="7" width="7" customWidth="1"/>
    <col min="8" max="8" width="2" customWidth="1"/>
    <col min="9" max="9" width="5.109375" customWidth="1"/>
  </cols>
  <sheetData>
    <row r="1" spans="1:25" ht="27.6">
      <c r="A1" s="309" t="s">
        <v>63</v>
      </c>
      <c r="B1" s="309"/>
      <c r="C1" s="309"/>
      <c r="D1" s="309"/>
      <c r="E1" s="309"/>
      <c r="F1" s="309"/>
      <c r="G1" s="309"/>
      <c r="H1" s="309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6"/>
      <c r="W1" s="76"/>
      <c r="X1" s="76"/>
      <c r="Y1" s="76"/>
    </row>
    <row r="2" spans="1:25" ht="18.600000000000001">
      <c r="A2" s="118"/>
      <c r="B2" s="162" t="s">
        <v>0</v>
      </c>
      <c r="C2" s="303" t="s">
        <v>43</v>
      </c>
      <c r="D2" s="303"/>
      <c r="E2" s="120" t="s">
        <v>69</v>
      </c>
      <c r="F2" s="304" t="s">
        <v>44</v>
      </c>
      <c r="G2" s="304"/>
      <c r="H2" s="304"/>
      <c r="I2" s="3"/>
      <c r="J2" s="74"/>
      <c r="K2" s="74"/>
      <c r="L2" s="74"/>
      <c r="M2" s="74"/>
      <c r="N2" s="1"/>
      <c r="O2" s="1"/>
      <c r="P2" s="1"/>
      <c r="Q2" s="1"/>
      <c r="R2" s="1"/>
      <c r="S2" s="1"/>
      <c r="T2" s="1"/>
      <c r="U2" s="1"/>
      <c r="V2" s="76"/>
      <c r="W2" s="76"/>
      <c r="X2" s="76"/>
      <c r="Y2" s="76"/>
    </row>
    <row r="3" spans="1:25" ht="19.2" thickBot="1">
      <c r="A3" s="142">
        <v>1</v>
      </c>
      <c r="B3" s="123" t="s">
        <v>3</v>
      </c>
      <c r="C3" s="310">
        <v>59</v>
      </c>
      <c r="D3" s="310">
        <v>59</v>
      </c>
      <c r="E3" s="125">
        <v>128.28</v>
      </c>
      <c r="F3" s="313">
        <v>1989</v>
      </c>
      <c r="G3" s="314">
        <v>1989</v>
      </c>
      <c r="H3" s="315">
        <v>1989</v>
      </c>
      <c r="I3" s="5"/>
      <c r="J3" s="74"/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76"/>
      <c r="W3" s="76"/>
      <c r="X3" s="76"/>
      <c r="Y3" s="76"/>
    </row>
    <row r="4" spans="1:25" ht="18.600000000000001">
      <c r="A4" s="142">
        <v>2</v>
      </c>
      <c r="B4" s="123" t="s">
        <v>4</v>
      </c>
      <c r="C4" s="310">
        <v>58</v>
      </c>
      <c r="D4" s="310">
        <v>58</v>
      </c>
      <c r="E4" s="125">
        <v>130.06666666666666</v>
      </c>
      <c r="F4" s="312">
        <v>2009</v>
      </c>
      <c r="G4" s="312">
        <v>2009</v>
      </c>
      <c r="H4" s="312">
        <v>2009</v>
      </c>
      <c r="I4" s="7"/>
      <c r="J4" s="165" t="s">
        <v>74</v>
      </c>
      <c r="K4" s="166"/>
      <c r="L4" s="166"/>
      <c r="M4" s="167"/>
      <c r="N4" s="161"/>
      <c r="O4" s="1"/>
      <c r="P4" s="1"/>
      <c r="Q4" s="1"/>
      <c r="R4" s="1"/>
      <c r="S4" s="1"/>
      <c r="T4" s="1"/>
      <c r="U4" s="1"/>
      <c r="V4" s="76"/>
      <c r="W4" s="76"/>
      <c r="X4" s="76"/>
      <c r="Y4" s="76"/>
    </row>
    <row r="5" spans="1:25" ht="19.2" thickBot="1">
      <c r="A5" s="142">
        <v>3</v>
      </c>
      <c r="B5" s="123" t="s">
        <v>20</v>
      </c>
      <c r="C5" s="310">
        <v>56</v>
      </c>
      <c r="D5" s="310">
        <v>56</v>
      </c>
      <c r="E5" s="125">
        <v>125.85333333333334</v>
      </c>
      <c r="F5" s="316">
        <v>1931</v>
      </c>
      <c r="G5" s="316">
        <v>1931</v>
      </c>
      <c r="H5" s="316">
        <v>1931</v>
      </c>
      <c r="I5" s="7"/>
      <c r="J5" s="168" t="s">
        <v>47</v>
      </c>
      <c r="K5" s="169"/>
      <c r="L5" s="169"/>
      <c r="M5" s="170"/>
      <c r="N5" s="161"/>
      <c r="O5" s="1"/>
      <c r="P5" s="1"/>
      <c r="Q5" s="1"/>
      <c r="R5" s="1"/>
      <c r="S5" s="1"/>
      <c r="T5" s="1"/>
      <c r="U5" s="1"/>
      <c r="V5" s="76"/>
      <c r="W5" s="76"/>
      <c r="X5" s="76"/>
      <c r="Y5" s="76"/>
    </row>
    <row r="6" spans="1:25" ht="18.600000000000001">
      <c r="A6" s="142">
        <v>4</v>
      </c>
      <c r="B6" s="123" t="s">
        <v>19</v>
      </c>
      <c r="C6" s="310">
        <v>55</v>
      </c>
      <c r="D6" s="310">
        <v>55</v>
      </c>
      <c r="E6" s="125">
        <v>124.72</v>
      </c>
      <c r="F6" s="312">
        <v>1888</v>
      </c>
      <c r="G6" s="312">
        <v>1888</v>
      </c>
      <c r="H6" s="312">
        <v>1888</v>
      </c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</row>
    <row r="7" spans="1:25" ht="18.600000000000001">
      <c r="A7" s="142">
        <v>5</v>
      </c>
      <c r="B7" s="123" t="s">
        <v>11</v>
      </c>
      <c r="C7" s="311">
        <v>53</v>
      </c>
      <c r="D7" s="311">
        <v>53</v>
      </c>
      <c r="E7" s="125">
        <v>130.15</v>
      </c>
      <c r="F7" s="316">
        <v>1986</v>
      </c>
      <c r="G7" s="316">
        <v>1986</v>
      </c>
      <c r="H7" s="316">
        <v>1986</v>
      </c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6"/>
      <c r="W7" s="76"/>
      <c r="X7" s="76"/>
      <c r="Y7" s="76"/>
    </row>
    <row r="8" spans="1:25" ht="18.600000000000001">
      <c r="A8" s="142">
        <v>6</v>
      </c>
      <c r="B8" s="131" t="s">
        <v>45</v>
      </c>
      <c r="C8" s="310">
        <v>53</v>
      </c>
      <c r="D8" s="310">
        <v>53</v>
      </c>
      <c r="E8" s="125">
        <v>134.31666666666666</v>
      </c>
      <c r="F8" s="312">
        <v>2045</v>
      </c>
      <c r="G8" s="312">
        <v>2045</v>
      </c>
      <c r="H8" s="312">
        <v>2045</v>
      </c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6"/>
      <c r="W8" s="76"/>
      <c r="X8" s="76"/>
      <c r="Y8" s="76"/>
    </row>
    <row r="9" spans="1:25" ht="18.600000000000001">
      <c r="A9" s="142">
        <v>7</v>
      </c>
      <c r="B9" s="123" t="s">
        <v>18</v>
      </c>
      <c r="C9" s="310">
        <v>51</v>
      </c>
      <c r="D9" s="310">
        <v>51</v>
      </c>
      <c r="E9" s="125">
        <v>123.38666666666667</v>
      </c>
      <c r="F9" s="312">
        <v>1905</v>
      </c>
      <c r="G9" s="312">
        <v>1905</v>
      </c>
      <c r="H9" s="312">
        <v>1905</v>
      </c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76"/>
      <c r="W9" s="76"/>
      <c r="X9" s="76"/>
      <c r="Y9" s="76"/>
    </row>
    <row r="10" spans="1:25" ht="18.600000000000001">
      <c r="A10" s="142">
        <v>8</v>
      </c>
      <c r="B10" s="123" t="s">
        <v>46</v>
      </c>
      <c r="C10" s="300">
        <v>48</v>
      </c>
      <c r="D10" s="301">
        <v>48</v>
      </c>
      <c r="E10" s="125">
        <v>134.6</v>
      </c>
      <c r="F10" s="313">
        <v>2091</v>
      </c>
      <c r="G10" s="314">
        <v>2091</v>
      </c>
      <c r="H10" s="315">
        <v>2091</v>
      </c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76"/>
      <c r="W10" s="76"/>
      <c r="X10" s="76"/>
      <c r="Y10" s="76"/>
    </row>
    <row r="11" spans="1:25" ht="18.600000000000001">
      <c r="A11" s="142">
        <v>9</v>
      </c>
      <c r="B11" s="123" t="s">
        <v>72</v>
      </c>
      <c r="C11" s="310">
        <v>34</v>
      </c>
      <c r="D11" s="310">
        <v>34</v>
      </c>
      <c r="E11" s="125">
        <v>137.33333333333334</v>
      </c>
      <c r="F11" s="312">
        <v>2120</v>
      </c>
      <c r="G11" s="312">
        <v>2120</v>
      </c>
      <c r="H11" s="312">
        <v>2120</v>
      </c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76"/>
      <c r="W11" s="76"/>
      <c r="X11" s="76"/>
      <c r="Y11" s="76"/>
    </row>
    <row r="12" spans="1:25" ht="18.600000000000001">
      <c r="A12" s="164"/>
      <c r="B12" s="162" t="s">
        <v>6</v>
      </c>
      <c r="C12" s="303" t="s">
        <v>43</v>
      </c>
      <c r="D12" s="303"/>
      <c r="E12" s="120" t="s">
        <v>69</v>
      </c>
      <c r="F12" s="304" t="s">
        <v>44</v>
      </c>
      <c r="G12" s="304"/>
      <c r="H12" s="304"/>
      <c r="I12" s="87"/>
      <c r="J12" s="88"/>
      <c r="K12" s="88"/>
      <c r="L12" s="88"/>
      <c r="M12" s="88"/>
      <c r="N12" s="88"/>
      <c r="O12" s="88"/>
      <c r="P12" s="88"/>
      <c r="Q12" s="87"/>
      <c r="R12" s="88"/>
      <c r="S12" s="88"/>
      <c r="T12" s="88"/>
      <c r="U12" s="88"/>
      <c r="V12" s="89"/>
      <c r="W12" s="89"/>
      <c r="X12" s="76"/>
      <c r="Y12" s="76"/>
    </row>
    <row r="13" spans="1:25" ht="18.600000000000001">
      <c r="A13" s="142">
        <v>1</v>
      </c>
      <c r="B13" s="123" t="s">
        <v>23</v>
      </c>
      <c r="C13" s="311">
        <v>60</v>
      </c>
      <c r="D13" s="311">
        <v>60</v>
      </c>
      <c r="E13" s="260">
        <v>121.61333333333333</v>
      </c>
      <c r="F13" s="302">
        <v>1892</v>
      </c>
      <c r="G13" s="302">
        <v>1892</v>
      </c>
      <c r="H13" s="302">
        <v>1892</v>
      </c>
      <c r="I13" s="1"/>
      <c r="J13" s="1"/>
      <c r="K13" s="1"/>
      <c r="L13" s="73"/>
      <c r="M13" s="1"/>
      <c r="N13" s="1"/>
      <c r="O13" s="1"/>
      <c r="P13" s="1"/>
      <c r="Q13" s="1"/>
      <c r="R13" s="1"/>
      <c r="S13" s="1"/>
      <c r="T13" s="1"/>
      <c r="U13" s="1"/>
      <c r="V13" s="76"/>
      <c r="W13" s="90"/>
      <c r="X13" s="76"/>
      <c r="Y13" s="76"/>
    </row>
    <row r="14" spans="1:25" ht="18.600000000000001">
      <c r="A14" s="142">
        <v>2</v>
      </c>
      <c r="B14" s="123" t="s">
        <v>41</v>
      </c>
      <c r="C14" s="310">
        <v>60</v>
      </c>
      <c r="D14" s="310">
        <v>60</v>
      </c>
      <c r="E14" s="260">
        <v>118.22666666666667</v>
      </c>
      <c r="F14" s="302">
        <v>1824</v>
      </c>
      <c r="G14" s="302">
        <v>1824</v>
      </c>
      <c r="H14" s="302">
        <v>1824</v>
      </c>
      <c r="I14" s="7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76"/>
      <c r="W14" s="76"/>
      <c r="X14" s="76"/>
      <c r="Y14" s="76"/>
    </row>
    <row r="15" spans="1:25" ht="18.600000000000001">
      <c r="A15" s="142">
        <v>3</v>
      </c>
      <c r="B15" s="123" t="s">
        <v>24</v>
      </c>
      <c r="C15" s="310">
        <v>60</v>
      </c>
      <c r="D15" s="310">
        <v>60</v>
      </c>
      <c r="E15" s="260">
        <v>116.84</v>
      </c>
      <c r="F15" s="302">
        <v>1814</v>
      </c>
      <c r="G15" s="302">
        <v>1814</v>
      </c>
      <c r="H15" s="302">
        <v>1814</v>
      </c>
      <c r="I15" s="1"/>
      <c r="J15" s="91"/>
      <c r="K15" s="91"/>
      <c r="L15" s="91"/>
      <c r="M15" s="91"/>
      <c r="N15" s="91"/>
      <c r="O15" s="91"/>
      <c r="P15" s="1"/>
      <c r="Q15" s="1"/>
      <c r="R15" s="1"/>
      <c r="S15" s="1"/>
      <c r="T15" s="1"/>
      <c r="U15" s="1"/>
      <c r="V15" s="76"/>
      <c r="W15" s="76"/>
      <c r="X15" s="76"/>
      <c r="Y15" s="76"/>
    </row>
    <row r="16" spans="1:25" ht="18.600000000000001">
      <c r="A16" s="142">
        <v>4</v>
      </c>
      <c r="B16" s="123" t="s">
        <v>50</v>
      </c>
      <c r="C16" s="310">
        <v>59</v>
      </c>
      <c r="D16" s="310">
        <v>59</v>
      </c>
      <c r="E16" s="260">
        <v>124.31666666666666</v>
      </c>
      <c r="F16" s="302">
        <v>1891</v>
      </c>
      <c r="G16" s="302">
        <v>1891</v>
      </c>
      <c r="H16" s="302">
        <v>1891</v>
      </c>
      <c r="I16" s="1"/>
      <c r="J16" s="91"/>
      <c r="K16" s="91"/>
      <c r="L16" s="91"/>
      <c r="M16" s="91"/>
      <c r="N16" s="91"/>
      <c r="O16" s="91"/>
      <c r="P16" s="1"/>
      <c r="Q16" s="1"/>
      <c r="R16" s="1"/>
      <c r="S16" s="1"/>
      <c r="T16" s="1"/>
      <c r="U16" s="1"/>
      <c r="V16" s="76"/>
      <c r="W16" s="76"/>
      <c r="X16" s="76"/>
      <c r="Y16" s="76"/>
    </row>
    <row r="17" spans="1:25" ht="18.600000000000001">
      <c r="A17" s="142">
        <v>5</v>
      </c>
      <c r="B17" s="123" t="s">
        <v>49</v>
      </c>
      <c r="C17" s="311">
        <v>59</v>
      </c>
      <c r="D17" s="311">
        <v>59</v>
      </c>
      <c r="E17" s="260">
        <v>120.86666666666666</v>
      </c>
      <c r="F17" s="302">
        <v>1842</v>
      </c>
      <c r="G17" s="302">
        <v>1842</v>
      </c>
      <c r="H17" s="302">
        <v>1842</v>
      </c>
      <c r="I17" s="1"/>
      <c r="J17" s="91"/>
      <c r="K17" s="91"/>
      <c r="L17" s="91"/>
      <c r="M17" s="91"/>
      <c r="N17" s="91"/>
      <c r="O17" s="91"/>
      <c r="P17" s="1"/>
      <c r="Q17" s="1"/>
      <c r="R17" s="1"/>
      <c r="S17" s="1"/>
      <c r="T17" s="1"/>
      <c r="U17" s="1"/>
      <c r="V17" s="76"/>
      <c r="W17" s="76"/>
      <c r="X17" s="76"/>
      <c r="Y17" s="76"/>
    </row>
    <row r="18" spans="1:25" ht="18.600000000000001">
      <c r="A18" s="142">
        <v>6</v>
      </c>
      <c r="B18" s="123" t="s">
        <v>21</v>
      </c>
      <c r="C18" s="311">
        <v>58</v>
      </c>
      <c r="D18" s="311">
        <v>58</v>
      </c>
      <c r="E18" s="260">
        <v>123.88</v>
      </c>
      <c r="F18" s="302">
        <v>1941</v>
      </c>
      <c r="G18" s="302">
        <v>1941</v>
      </c>
      <c r="H18" s="302">
        <v>1941</v>
      </c>
      <c r="I18" s="1"/>
      <c r="J18" s="91"/>
      <c r="K18" s="91"/>
      <c r="L18" s="91"/>
      <c r="M18" s="91"/>
      <c r="N18" s="91"/>
      <c r="O18" s="91"/>
      <c r="P18" s="1"/>
      <c r="Q18" s="1"/>
      <c r="R18" s="1"/>
      <c r="S18" s="1"/>
      <c r="T18" s="1"/>
      <c r="U18" s="1"/>
      <c r="V18" s="76"/>
      <c r="W18" s="76"/>
      <c r="X18" s="76"/>
      <c r="Y18" s="76"/>
    </row>
    <row r="19" spans="1:25" ht="18.600000000000001">
      <c r="A19" s="142">
        <v>7</v>
      </c>
      <c r="B19" s="123" t="s">
        <v>26</v>
      </c>
      <c r="C19" s="311">
        <v>58</v>
      </c>
      <c r="D19" s="311">
        <v>58</v>
      </c>
      <c r="E19" s="260">
        <v>119.69333333333333</v>
      </c>
      <c r="F19" s="302">
        <v>1848</v>
      </c>
      <c r="G19" s="302">
        <v>1848</v>
      </c>
      <c r="H19" s="302">
        <v>1848</v>
      </c>
      <c r="I19" s="1"/>
      <c r="J19" s="91"/>
      <c r="K19" s="91"/>
      <c r="L19" s="91"/>
      <c r="M19" s="91"/>
      <c r="N19" s="91"/>
      <c r="O19" s="91"/>
      <c r="P19" s="1"/>
      <c r="Q19" s="1"/>
      <c r="R19" s="1"/>
      <c r="S19" s="1"/>
      <c r="T19" s="1"/>
      <c r="U19" s="1"/>
      <c r="V19" s="76"/>
      <c r="W19" s="76"/>
      <c r="X19" s="76"/>
      <c r="Y19" s="76"/>
    </row>
    <row r="20" spans="1:25" ht="18.600000000000001">
      <c r="A20" s="142">
        <v>8</v>
      </c>
      <c r="B20" s="123" t="s">
        <v>22</v>
      </c>
      <c r="C20" s="311">
        <v>58</v>
      </c>
      <c r="D20" s="311">
        <v>58</v>
      </c>
      <c r="E20" s="260">
        <v>117.11666666666666</v>
      </c>
      <c r="F20" s="302">
        <v>1785</v>
      </c>
      <c r="G20" s="302">
        <v>1785</v>
      </c>
      <c r="H20" s="302">
        <v>1785</v>
      </c>
      <c r="I20" s="1"/>
      <c r="J20" s="91"/>
      <c r="K20" s="91"/>
      <c r="L20" s="91"/>
      <c r="M20" s="91"/>
      <c r="N20" s="91"/>
      <c r="O20" s="91"/>
      <c r="P20" s="1"/>
      <c r="Q20" s="1"/>
      <c r="R20" s="1"/>
      <c r="S20" s="1"/>
      <c r="T20" s="1"/>
      <c r="U20" s="1"/>
      <c r="V20" s="76"/>
      <c r="W20" s="76"/>
      <c r="X20" s="76"/>
      <c r="Y20" s="76"/>
    </row>
    <row r="21" spans="1:25" ht="18.600000000000001">
      <c r="A21" s="142">
        <v>9</v>
      </c>
      <c r="B21" s="123" t="s">
        <v>59</v>
      </c>
      <c r="C21" s="310">
        <v>57</v>
      </c>
      <c r="D21" s="310">
        <v>57</v>
      </c>
      <c r="E21" s="260">
        <v>126.25</v>
      </c>
      <c r="F21" s="302">
        <v>1957</v>
      </c>
      <c r="G21" s="302">
        <v>1957</v>
      </c>
      <c r="H21" s="302">
        <v>1957</v>
      </c>
      <c r="I21" s="1"/>
      <c r="J21" s="91"/>
      <c r="K21" s="91"/>
      <c r="L21" s="91"/>
      <c r="M21" s="91"/>
      <c r="N21" s="91"/>
      <c r="O21" s="91"/>
      <c r="P21" s="1"/>
      <c r="Q21" s="1"/>
      <c r="R21" s="1"/>
      <c r="S21" s="1"/>
      <c r="T21" s="1"/>
      <c r="U21" s="1"/>
      <c r="V21" s="76"/>
      <c r="W21" s="76"/>
      <c r="X21" s="76"/>
      <c r="Y21" s="76"/>
    </row>
    <row r="22" spans="1:25" ht="18.600000000000001">
      <c r="A22" s="144"/>
      <c r="B22" s="162" t="s">
        <v>27</v>
      </c>
      <c r="C22" s="303" t="s">
        <v>43</v>
      </c>
      <c r="D22" s="303"/>
      <c r="E22" s="120" t="s">
        <v>69</v>
      </c>
      <c r="F22" s="304" t="s">
        <v>44</v>
      </c>
      <c r="G22" s="304"/>
      <c r="H22" s="30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76"/>
      <c r="W22" s="76"/>
      <c r="X22" s="76"/>
      <c r="Y22" s="76"/>
    </row>
    <row r="23" spans="1:25" ht="18.600000000000001">
      <c r="A23" s="142">
        <v>1</v>
      </c>
      <c r="B23" s="266" t="s">
        <v>52</v>
      </c>
      <c r="C23" s="300">
        <v>60</v>
      </c>
      <c r="D23" s="301">
        <v>60</v>
      </c>
      <c r="E23" s="260">
        <v>119.70666666666666</v>
      </c>
      <c r="F23" s="302">
        <v>1825</v>
      </c>
      <c r="G23" s="302">
        <v>1825</v>
      </c>
      <c r="H23" s="302">
        <v>1825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76"/>
      <c r="W23" s="76"/>
      <c r="X23" s="76"/>
      <c r="Y23" s="76"/>
    </row>
    <row r="24" spans="1:25" ht="18.600000000000001">
      <c r="A24" s="142">
        <v>2</v>
      </c>
      <c r="B24" s="266" t="s">
        <v>28</v>
      </c>
      <c r="C24" s="300">
        <v>60</v>
      </c>
      <c r="D24" s="301">
        <v>60</v>
      </c>
      <c r="E24" s="260">
        <v>114.88333333333334</v>
      </c>
      <c r="F24" s="302">
        <v>1753</v>
      </c>
      <c r="G24" s="302">
        <v>1753</v>
      </c>
      <c r="H24" s="302">
        <v>1753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76"/>
      <c r="W24" s="76"/>
      <c r="X24" s="76"/>
      <c r="Y24" s="76"/>
    </row>
    <row r="25" spans="1:25" ht="18.600000000000001">
      <c r="A25" s="142">
        <v>3</v>
      </c>
      <c r="B25" s="266" t="s">
        <v>29</v>
      </c>
      <c r="C25" s="300">
        <v>60</v>
      </c>
      <c r="D25" s="301">
        <v>60</v>
      </c>
      <c r="E25" s="260">
        <v>110.49333333333334</v>
      </c>
      <c r="F25" s="302">
        <v>1718</v>
      </c>
      <c r="G25" s="302">
        <v>1718</v>
      </c>
      <c r="H25" s="302">
        <v>1718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76"/>
      <c r="W25" s="76"/>
      <c r="X25" s="76"/>
      <c r="Y25" s="76"/>
    </row>
    <row r="26" spans="1:25" ht="18.600000000000001">
      <c r="A26" s="142">
        <v>4</v>
      </c>
      <c r="B26" s="266" t="s">
        <v>35</v>
      </c>
      <c r="C26" s="300">
        <v>60</v>
      </c>
      <c r="D26" s="301">
        <v>60</v>
      </c>
      <c r="E26" s="260">
        <v>103.6</v>
      </c>
      <c r="F26" s="302">
        <v>1633</v>
      </c>
      <c r="G26" s="302">
        <v>1633</v>
      </c>
      <c r="H26" s="302">
        <v>1633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6"/>
      <c r="W26" s="76"/>
      <c r="X26" s="76"/>
      <c r="Y26" s="76"/>
    </row>
    <row r="27" spans="1:25" ht="18.600000000000001">
      <c r="A27" s="142">
        <v>5</v>
      </c>
      <c r="B27" s="266" t="s">
        <v>31</v>
      </c>
      <c r="C27" s="300">
        <v>59</v>
      </c>
      <c r="D27" s="301">
        <v>59</v>
      </c>
      <c r="E27" s="260">
        <v>114.08888888888889</v>
      </c>
      <c r="F27" s="305">
        <v>1765</v>
      </c>
      <c r="G27" s="305">
        <v>1765</v>
      </c>
      <c r="H27" s="305">
        <v>1765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76"/>
      <c r="W27" s="76"/>
      <c r="X27" s="76"/>
      <c r="Y27" s="76"/>
    </row>
    <row r="28" spans="1:25" ht="18.600000000000001">
      <c r="A28" s="142">
        <v>6</v>
      </c>
      <c r="B28" s="266" t="s">
        <v>34</v>
      </c>
      <c r="C28" s="300">
        <v>59</v>
      </c>
      <c r="D28" s="301">
        <v>59</v>
      </c>
      <c r="E28" s="260">
        <v>107.73333333333333</v>
      </c>
      <c r="F28" s="305">
        <v>1626</v>
      </c>
      <c r="G28" s="305">
        <v>1626</v>
      </c>
      <c r="H28" s="305">
        <v>1626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76"/>
      <c r="W28" s="76"/>
      <c r="X28" s="76"/>
      <c r="Y28" s="76"/>
    </row>
    <row r="29" spans="1:25" ht="18.600000000000001">
      <c r="A29" s="142">
        <v>7</v>
      </c>
      <c r="B29" s="266" t="s">
        <v>30</v>
      </c>
      <c r="C29" s="300">
        <v>58</v>
      </c>
      <c r="D29" s="301">
        <v>58</v>
      </c>
      <c r="E29" s="260">
        <v>112.75555555555556</v>
      </c>
      <c r="F29" s="305">
        <v>1752</v>
      </c>
      <c r="G29" s="305">
        <v>1752</v>
      </c>
      <c r="H29" s="305">
        <v>1752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76"/>
      <c r="W29" s="76"/>
      <c r="X29" s="76"/>
      <c r="Y29" s="76"/>
    </row>
    <row r="30" spans="1:25" ht="18.600000000000001">
      <c r="A30" s="142">
        <v>8</v>
      </c>
      <c r="B30" s="266" t="s">
        <v>64</v>
      </c>
      <c r="C30" s="298">
        <v>43</v>
      </c>
      <c r="D30" s="299">
        <v>43</v>
      </c>
      <c r="E30" s="259">
        <v>107.18666666666667</v>
      </c>
      <c r="F30" s="305">
        <v>1643</v>
      </c>
      <c r="G30" s="305">
        <v>1643</v>
      </c>
      <c r="H30" s="305">
        <v>1643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76"/>
      <c r="W30" s="76"/>
      <c r="X30" s="76"/>
      <c r="Y30" s="76"/>
    </row>
    <row r="31" spans="1:25" ht="18.600000000000001">
      <c r="A31" s="142">
        <v>9</v>
      </c>
      <c r="B31" s="266" t="s">
        <v>65</v>
      </c>
      <c r="C31" s="300">
        <v>38</v>
      </c>
      <c r="D31" s="301">
        <v>38</v>
      </c>
      <c r="E31" s="260">
        <v>102.13333333333334</v>
      </c>
      <c r="F31" s="302">
        <v>1571</v>
      </c>
      <c r="G31" s="302">
        <v>1571</v>
      </c>
      <c r="H31" s="302">
        <v>1571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76"/>
      <c r="W31" s="76"/>
      <c r="X31" s="76"/>
      <c r="Y31" s="76"/>
    </row>
    <row r="32" spans="1:25" ht="18.600000000000001">
      <c r="A32" s="142">
        <v>10</v>
      </c>
      <c r="B32" s="266" t="s">
        <v>33</v>
      </c>
      <c r="C32" s="300">
        <v>36</v>
      </c>
      <c r="D32" s="301">
        <v>36</v>
      </c>
      <c r="E32" s="260">
        <v>110.3</v>
      </c>
      <c r="F32" s="306">
        <v>1714</v>
      </c>
      <c r="G32" s="307">
        <v>1714</v>
      </c>
      <c r="H32" s="308">
        <v>1714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76"/>
      <c r="W32" s="76"/>
      <c r="X32" s="76"/>
      <c r="Y32" s="76"/>
    </row>
    <row r="33" spans="1:25" ht="18.600000000000001">
      <c r="A33" s="142">
        <v>11</v>
      </c>
      <c r="B33" s="266" t="s">
        <v>25</v>
      </c>
      <c r="C33" s="300">
        <v>19</v>
      </c>
      <c r="D33" s="301">
        <v>19</v>
      </c>
      <c r="E33" s="260">
        <v>111.33333333333333</v>
      </c>
      <c r="F33" s="306">
        <v>1670</v>
      </c>
      <c r="G33" s="307">
        <v>1670</v>
      </c>
      <c r="H33" s="308">
        <v>1670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76"/>
      <c r="W33" s="76"/>
      <c r="X33" s="76"/>
      <c r="Y33" s="76"/>
    </row>
    <row r="34" spans="1:25" ht="18.600000000000001">
      <c r="A34" s="142">
        <v>12</v>
      </c>
      <c r="B34" s="266" t="s">
        <v>32</v>
      </c>
      <c r="C34" s="300">
        <v>0</v>
      </c>
      <c r="D34" s="301">
        <v>0</v>
      </c>
      <c r="E34" s="260">
        <v>0</v>
      </c>
      <c r="F34" s="305">
        <v>1456</v>
      </c>
      <c r="G34" s="305">
        <v>1456</v>
      </c>
      <c r="H34" s="305">
        <v>1456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76"/>
      <c r="W34" s="76"/>
      <c r="X34" s="76"/>
      <c r="Y34" s="76"/>
    </row>
    <row r="35" spans="1:25" ht="18.600000000000001">
      <c r="A35" s="13"/>
      <c r="B35" s="76"/>
      <c r="C35" s="76"/>
      <c r="D35" s="76"/>
      <c r="E35" s="76"/>
      <c r="F35" s="76"/>
      <c r="G35" s="76"/>
      <c r="H35" s="7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76"/>
      <c r="W35" s="76"/>
      <c r="X35" s="76"/>
      <c r="Y35" s="76"/>
    </row>
    <row r="36" spans="1:25" ht="18.600000000000001">
      <c r="A36" s="9"/>
      <c r="B36" s="11"/>
      <c r="C36" s="12"/>
      <c r="D36" s="12"/>
      <c r="E36" s="12"/>
      <c r="F36" s="13"/>
      <c r="G36" s="6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76"/>
      <c r="W36" s="76"/>
      <c r="X36" s="76"/>
      <c r="Y36" s="76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76"/>
      <c r="W37" s="76"/>
      <c r="X37" s="76"/>
      <c r="Y37" s="76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76"/>
      <c r="W38" s="76"/>
      <c r="X38" s="76"/>
      <c r="Y38" s="76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76"/>
      <c r="W39" s="76"/>
      <c r="X39" s="76"/>
      <c r="Y39" s="76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76"/>
      <c r="W40" s="76"/>
      <c r="X40" s="76"/>
      <c r="Y40" s="76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76"/>
      <c r="W41" s="76"/>
      <c r="X41" s="76"/>
      <c r="Y41" s="76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76"/>
      <c r="W42" s="76"/>
      <c r="X42" s="76"/>
      <c r="Y42" s="76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76"/>
      <c r="W43" s="76"/>
      <c r="X43" s="76"/>
      <c r="Y43" s="76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76"/>
      <c r="W44" s="76"/>
      <c r="X44" s="76"/>
      <c r="Y44" s="76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76"/>
      <c r="W45" s="76"/>
      <c r="X45" s="76"/>
      <c r="Y45" s="76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76"/>
      <c r="W46" s="76"/>
      <c r="X46" s="76"/>
      <c r="Y46" s="76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76"/>
      <c r="W47" s="76"/>
      <c r="X47" s="76"/>
      <c r="Y47" s="76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76"/>
      <c r="W48" s="76"/>
      <c r="X48" s="76"/>
      <c r="Y48" s="76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6"/>
      <c r="W49" s="76"/>
      <c r="X49" s="76"/>
      <c r="Y49" s="76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6"/>
      <c r="W50" s="76"/>
      <c r="X50" s="76"/>
      <c r="Y50" s="76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6"/>
      <c r="W51" s="76"/>
      <c r="X51" s="76"/>
      <c r="Y51" s="76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6"/>
      <c r="W52" s="76"/>
      <c r="X52" s="76"/>
      <c r="Y52" s="76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6"/>
      <c r="W53" s="76"/>
      <c r="X53" s="76"/>
      <c r="Y53" s="76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6"/>
      <c r="W54" s="76"/>
      <c r="X54" s="76"/>
      <c r="Y54" s="76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6"/>
      <c r="W55" s="76"/>
      <c r="X55" s="76"/>
      <c r="Y55" s="76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6"/>
      <c r="W56" s="76"/>
      <c r="X56" s="76"/>
      <c r="Y56" s="76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6"/>
      <c r="W57" s="76"/>
      <c r="X57" s="76"/>
      <c r="Y57" s="76"/>
    </row>
  </sheetData>
  <mergeCells count="67">
    <mergeCell ref="C2:D2"/>
    <mergeCell ref="C3:D3"/>
    <mergeCell ref="F3:H3"/>
    <mergeCell ref="F2:H2"/>
    <mergeCell ref="F6:H6"/>
    <mergeCell ref="C6:D6"/>
    <mergeCell ref="C4:D4"/>
    <mergeCell ref="C5:D5"/>
    <mergeCell ref="F4:H4"/>
    <mergeCell ref="F5:H5"/>
    <mergeCell ref="C7:D7"/>
    <mergeCell ref="C12:D12"/>
    <mergeCell ref="C11:D11"/>
    <mergeCell ref="F11:H11"/>
    <mergeCell ref="C15:D15"/>
    <mergeCell ref="C10:D10"/>
    <mergeCell ref="F10:H10"/>
    <mergeCell ref="F7:H7"/>
    <mergeCell ref="C8:D8"/>
    <mergeCell ref="C9:D9"/>
    <mergeCell ref="F8:H8"/>
    <mergeCell ref="F9:H9"/>
    <mergeCell ref="C16:D16"/>
    <mergeCell ref="F15:H15"/>
    <mergeCell ref="F16:H16"/>
    <mergeCell ref="C13:D13"/>
    <mergeCell ref="C14:D14"/>
    <mergeCell ref="F14:H14"/>
    <mergeCell ref="C20:D20"/>
    <mergeCell ref="F19:H19"/>
    <mergeCell ref="F20:H20"/>
    <mergeCell ref="C23:D23"/>
    <mergeCell ref="C24:D24"/>
    <mergeCell ref="A1:H1"/>
    <mergeCell ref="F12:H12"/>
    <mergeCell ref="F13:H13"/>
    <mergeCell ref="C27:D27"/>
    <mergeCell ref="C28:D28"/>
    <mergeCell ref="C21:D21"/>
    <mergeCell ref="F21:H21"/>
    <mergeCell ref="F27:H27"/>
    <mergeCell ref="F28:H28"/>
    <mergeCell ref="F25:H25"/>
    <mergeCell ref="F26:H26"/>
    <mergeCell ref="C17:D17"/>
    <mergeCell ref="C18:D18"/>
    <mergeCell ref="F17:H17"/>
    <mergeCell ref="F18:H18"/>
    <mergeCell ref="C19:D19"/>
    <mergeCell ref="C34:D34"/>
    <mergeCell ref="F34:H34"/>
    <mergeCell ref="F32:H32"/>
    <mergeCell ref="F31:H31"/>
    <mergeCell ref="F29:H29"/>
    <mergeCell ref="F30:H30"/>
    <mergeCell ref="C31:D31"/>
    <mergeCell ref="F33:H33"/>
    <mergeCell ref="F23:H23"/>
    <mergeCell ref="F24:H24"/>
    <mergeCell ref="C22:D22"/>
    <mergeCell ref="F22:H22"/>
    <mergeCell ref="C29:D29"/>
    <mergeCell ref="C30:D30"/>
    <mergeCell ref="C25:D25"/>
    <mergeCell ref="C26:D26"/>
    <mergeCell ref="C32:D32"/>
    <mergeCell ref="C33:D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workbookViewId="0">
      <selection activeCell="J45" sqref="J45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5" t="s">
        <v>74</v>
      </c>
      <c r="P1" s="95"/>
      <c r="Q1" s="95"/>
      <c r="R1" s="9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5" t="s">
        <v>47</v>
      </c>
      <c r="P2" s="95"/>
      <c r="Q2" s="95"/>
      <c r="R2" s="9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71"/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4"/>
      <c r="S5" s="76"/>
      <c r="T5" s="76"/>
      <c r="U5" s="76"/>
      <c r="V5" s="187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75" t="s">
        <v>55</v>
      </c>
      <c r="C6" s="176" t="s">
        <v>56</v>
      </c>
      <c r="D6" s="254">
        <v>45182</v>
      </c>
      <c r="E6" s="254">
        <v>45196</v>
      </c>
      <c r="F6" s="254">
        <v>45210</v>
      </c>
      <c r="G6" s="254">
        <v>45224</v>
      </c>
      <c r="H6" s="254">
        <v>45238</v>
      </c>
      <c r="I6" s="254"/>
      <c r="J6" s="254"/>
      <c r="K6" s="254"/>
      <c r="L6" s="255"/>
      <c r="M6" s="254"/>
      <c r="N6" s="254"/>
      <c r="O6" s="254"/>
      <c r="P6" s="254"/>
      <c r="Q6" s="254"/>
      <c r="R6" s="25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4">
        <v>1</v>
      </c>
      <c r="B7" s="177" t="s">
        <v>3</v>
      </c>
      <c r="C7" s="176">
        <v>59</v>
      </c>
      <c r="D7" s="178">
        <v>18</v>
      </c>
      <c r="E7" s="178">
        <v>19</v>
      </c>
      <c r="F7" s="178">
        <v>19</v>
      </c>
      <c r="G7" s="178">
        <v>20</v>
      </c>
      <c r="H7" s="178">
        <v>20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9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4">
        <v>2</v>
      </c>
      <c r="B8" s="177" t="s">
        <v>4</v>
      </c>
      <c r="C8" s="176">
        <v>58</v>
      </c>
      <c r="D8" s="178">
        <v>19</v>
      </c>
      <c r="E8" s="178">
        <v>19</v>
      </c>
      <c r="F8" s="178">
        <v>19</v>
      </c>
      <c r="G8" s="178">
        <v>19</v>
      </c>
      <c r="H8" s="178">
        <v>20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9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4">
        <v>3</v>
      </c>
      <c r="B9" s="177" t="s">
        <v>20</v>
      </c>
      <c r="C9" s="176">
        <v>56</v>
      </c>
      <c r="D9" s="178">
        <v>19</v>
      </c>
      <c r="E9" s="178">
        <v>17</v>
      </c>
      <c r="F9" s="178">
        <v>18</v>
      </c>
      <c r="G9" s="178">
        <v>19</v>
      </c>
      <c r="H9" s="178">
        <v>18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9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4">
        <v>4</v>
      </c>
      <c r="B10" s="177" t="s">
        <v>19</v>
      </c>
      <c r="C10" s="176">
        <v>55</v>
      </c>
      <c r="D10" s="178">
        <v>18</v>
      </c>
      <c r="E10" s="178">
        <v>17</v>
      </c>
      <c r="F10" s="178">
        <v>19</v>
      </c>
      <c r="G10" s="178">
        <v>18</v>
      </c>
      <c r="H10" s="178">
        <v>18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9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4">
        <v>5</v>
      </c>
      <c r="B11" s="177" t="s">
        <v>11</v>
      </c>
      <c r="C11" s="176">
        <v>53</v>
      </c>
      <c r="D11" s="178">
        <v>14</v>
      </c>
      <c r="E11" s="178">
        <v>18</v>
      </c>
      <c r="F11" s="178">
        <v>17</v>
      </c>
      <c r="G11" s="178">
        <v>18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9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4">
        <v>6</v>
      </c>
      <c r="B12" s="177" t="s">
        <v>45</v>
      </c>
      <c r="C12" s="176">
        <v>53</v>
      </c>
      <c r="D12" s="178">
        <v>15</v>
      </c>
      <c r="E12" s="178">
        <v>0</v>
      </c>
      <c r="F12" s="178">
        <v>17</v>
      </c>
      <c r="G12" s="178">
        <v>18</v>
      </c>
      <c r="H12" s="178">
        <v>18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9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4">
        <v>7</v>
      </c>
      <c r="B13" s="177" t="s">
        <v>18</v>
      </c>
      <c r="C13" s="176">
        <v>51</v>
      </c>
      <c r="D13" s="178">
        <v>17</v>
      </c>
      <c r="E13" s="178">
        <v>18</v>
      </c>
      <c r="F13" s="178">
        <v>16</v>
      </c>
      <c r="G13" s="178">
        <v>13</v>
      </c>
      <c r="H13" s="178">
        <v>16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9">
        <v>0</v>
      </c>
      <c r="S13" s="76"/>
      <c r="T13" s="76"/>
      <c r="U13" s="187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4">
        <v>8</v>
      </c>
      <c r="B14" s="177" t="s">
        <v>46</v>
      </c>
      <c r="C14" s="176">
        <v>48</v>
      </c>
      <c r="D14" s="178">
        <v>4</v>
      </c>
      <c r="E14" s="178">
        <v>0</v>
      </c>
      <c r="F14" s="178">
        <v>14</v>
      </c>
      <c r="G14" s="178">
        <v>14</v>
      </c>
      <c r="H14" s="178">
        <v>16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9">
        <v>0</v>
      </c>
      <c r="S14" s="76"/>
      <c r="T14" s="76"/>
      <c r="U14" s="187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4">
        <v>9</v>
      </c>
      <c r="B15" s="177" t="s">
        <v>72</v>
      </c>
      <c r="C15" s="176">
        <v>34</v>
      </c>
      <c r="D15" s="178">
        <v>0</v>
      </c>
      <c r="E15" s="178">
        <v>0</v>
      </c>
      <c r="F15" s="178">
        <v>12</v>
      </c>
      <c r="G15" s="178">
        <v>16</v>
      </c>
      <c r="H15" s="178">
        <v>6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9"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4"/>
      <c r="B16" s="175" t="s">
        <v>53</v>
      </c>
      <c r="C16" s="176"/>
      <c r="D16" s="254">
        <v>45182</v>
      </c>
      <c r="E16" s="254">
        <v>45196</v>
      </c>
      <c r="F16" s="254">
        <v>45210</v>
      </c>
      <c r="G16" s="254">
        <v>45224</v>
      </c>
      <c r="H16" s="254">
        <v>45238</v>
      </c>
      <c r="I16" s="180"/>
      <c r="J16" s="180"/>
      <c r="K16" s="180"/>
      <c r="L16" s="181"/>
      <c r="M16" s="180"/>
      <c r="N16" s="180"/>
      <c r="O16" s="180"/>
      <c r="P16" s="180"/>
      <c r="Q16" s="180"/>
      <c r="R16" s="182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4">
        <v>1</v>
      </c>
      <c r="B17" s="177" t="s">
        <v>23</v>
      </c>
      <c r="C17" s="176">
        <v>60</v>
      </c>
      <c r="D17" s="178">
        <v>18</v>
      </c>
      <c r="E17" s="178">
        <v>20</v>
      </c>
      <c r="F17" s="178">
        <v>20</v>
      </c>
      <c r="G17" s="178">
        <v>20</v>
      </c>
      <c r="H17" s="178">
        <v>18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9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4">
        <v>2</v>
      </c>
      <c r="B18" s="177" t="s">
        <v>41</v>
      </c>
      <c r="C18" s="176">
        <v>60</v>
      </c>
      <c r="D18" s="178">
        <v>17</v>
      </c>
      <c r="E18" s="178">
        <v>20</v>
      </c>
      <c r="F18" s="178">
        <v>20</v>
      </c>
      <c r="G18" s="178">
        <v>19</v>
      </c>
      <c r="H18" s="178">
        <v>20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9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4">
        <v>3</v>
      </c>
      <c r="B19" s="177" t="s">
        <v>24</v>
      </c>
      <c r="C19" s="176">
        <v>60</v>
      </c>
      <c r="D19" s="178">
        <v>18</v>
      </c>
      <c r="E19" s="178">
        <v>20</v>
      </c>
      <c r="F19" s="178">
        <v>20</v>
      </c>
      <c r="G19" s="178">
        <v>20</v>
      </c>
      <c r="H19" s="178">
        <v>19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9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4">
        <v>4</v>
      </c>
      <c r="B20" s="177" t="s">
        <v>50</v>
      </c>
      <c r="C20" s="176">
        <v>59</v>
      </c>
      <c r="D20" s="178">
        <v>0</v>
      </c>
      <c r="E20" s="178">
        <v>20</v>
      </c>
      <c r="F20" s="178">
        <v>19</v>
      </c>
      <c r="G20" s="178">
        <v>19</v>
      </c>
      <c r="H20" s="178">
        <v>20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9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4">
        <v>5</v>
      </c>
      <c r="B21" s="177" t="s">
        <v>49</v>
      </c>
      <c r="C21" s="176">
        <v>59</v>
      </c>
      <c r="D21" s="178">
        <v>0</v>
      </c>
      <c r="E21" s="178">
        <v>20</v>
      </c>
      <c r="F21" s="178">
        <v>20</v>
      </c>
      <c r="G21" s="178">
        <v>19</v>
      </c>
      <c r="H21" s="178">
        <v>19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9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4">
        <v>6</v>
      </c>
      <c r="B22" s="177" t="s">
        <v>21</v>
      </c>
      <c r="C22" s="176">
        <v>58</v>
      </c>
      <c r="D22" s="178">
        <v>18</v>
      </c>
      <c r="E22" s="178">
        <v>19</v>
      </c>
      <c r="F22" s="178">
        <v>19</v>
      </c>
      <c r="G22" s="178">
        <v>20</v>
      </c>
      <c r="H22" s="178">
        <v>18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9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4">
        <v>7</v>
      </c>
      <c r="B23" s="177" t="s">
        <v>26</v>
      </c>
      <c r="C23" s="176">
        <v>58</v>
      </c>
      <c r="D23" s="178">
        <v>17</v>
      </c>
      <c r="E23" s="178">
        <v>20</v>
      </c>
      <c r="F23" s="178">
        <v>19</v>
      </c>
      <c r="G23" s="178">
        <v>19</v>
      </c>
      <c r="H23" s="178">
        <v>18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9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4">
        <v>8</v>
      </c>
      <c r="B24" s="177" t="s">
        <v>22</v>
      </c>
      <c r="C24" s="176">
        <v>58</v>
      </c>
      <c r="D24" s="178">
        <v>19</v>
      </c>
      <c r="E24" s="178">
        <v>0</v>
      </c>
      <c r="F24" s="178">
        <v>18</v>
      </c>
      <c r="G24" s="178">
        <v>20</v>
      </c>
      <c r="H24" s="178">
        <v>19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9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4">
        <v>9</v>
      </c>
      <c r="B25" s="177" t="s">
        <v>59</v>
      </c>
      <c r="C25" s="176">
        <v>57</v>
      </c>
      <c r="D25" s="178">
        <v>18</v>
      </c>
      <c r="E25" s="178">
        <v>19</v>
      </c>
      <c r="F25" s="178">
        <v>20</v>
      </c>
      <c r="G25" s="178">
        <v>18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9"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4"/>
      <c r="B26" s="175" t="s">
        <v>54</v>
      </c>
      <c r="C26" s="176"/>
      <c r="D26" s="254">
        <v>45182</v>
      </c>
      <c r="E26" s="254">
        <v>45196</v>
      </c>
      <c r="F26" s="254">
        <v>45210</v>
      </c>
      <c r="G26" s="254">
        <v>45224</v>
      </c>
      <c r="H26" s="254">
        <v>45238</v>
      </c>
      <c r="I26" s="180"/>
      <c r="J26" s="180"/>
      <c r="K26" s="180"/>
      <c r="L26" s="181"/>
      <c r="M26" s="180"/>
      <c r="N26" s="180"/>
      <c r="O26" s="180"/>
      <c r="P26" s="180"/>
      <c r="Q26" s="180"/>
      <c r="R26" s="182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4">
        <v>1</v>
      </c>
      <c r="B27" s="177" t="s">
        <v>52</v>
      </c>
      <c r="C27" s="176">
        <v>60</v>
      </c>
      <c r="D27" s="178">
        <v>20</v>
      </c>
      <c r="E27" s="178">
        <v>20</v>
      </c>
      <c r="F27" s="178">
        <v>20</v>
      </c>
      <c r="G27" s="178">
        <v>20</v>
      </c>
      <c r="H27" s="178">
        <v>19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9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4">
        <v>2</v>
      </c>
      <c r="B28" s="177" t="s">
        <v>28</v>
      </c>
      <c r="C28" s="176">
        <v>60</v>
      </c>
      <c r="D28" s="178">
        <v>20</v>
      </c>
      <c r="E28" s="178">
        <v>0</v>
      </c>
      <c r="F28" s="178">
        <v>20</v>
      </c>
      <c r="G28" s="178">
        <v>20</v>
      </c>
      <c r="H28" s="178">
        <v>20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9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4">
        <v>3</v>
      </c>
      <c r="B29" s="177" t="s">
        <v>29</v>
      </c>
      <c r="C29" s="176">
        <v>60</v>
      </c>
      <c r="D29" s="178">
        <v>20</v>
      </c>
      <c r="E29" s="178">
        <v>19</v>
      </c>
      <c r="F29" s="178">
        <v>20</v>
      </c>
      <c r="G29" s="178">
        <v>20</v>
      </c>
      <c r="H29" s="178">
        <v>18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9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4">
        <v>4</v>
      </c>
      <c r="B30" s="177" t="s">
        <v>35</v>
      </c>
      <c r="C30" s="176">
        <v>60</v>
      </c>
      <c r="D30" s="178">
        <v>19</v>
      </c>
      <c r="E30" s="178">
        <v>20</v>
      </c>
      <c r="F30" s="178">
        <v>18</v>
      </c>
      <c r="G30" s="178">
        <v>20</v>
      </c>
      <c r="H30" s="178">
        <v>20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9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4">
        <v>5</v>
      </c>
      <c r="B31" s="177" t="s">
        <v>31</v>
      </c>
      <c r="C31" s="176">
        <v>59</v>
      </c>
      <c r="D31" s="178">
        <v>0</v>
      </c>
      <c r="E31" s="178">
        <v>20</v>
      </c>
      <c r="F31" s="178">
        <v>19</v>
      </c>
      <c r="G31" s="178">
        <v>20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9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4">
        <v>6</v>
      </c>
      <c r="B32" s="177" t="s">
        <v>34</v>
      </c>
      <c r="C32" s="176">
        <v>59</v>
      </c>
      <c r="D32" s="178">
        <v>19</v>
      </c>
      <c r="E32" s="178">
        <v>0</v>
      </c>
      <c r="F32" s="178">
        <v>20</v>
      </c>
      <c r="G32" s="178">
        <v>0</v>
      </c>
      <c r="H32" s="178">
        <v>20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9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4">
        <v>7</v>
      </c>
      <c r="B33" s="177" t="s">
        <v>30</v>
      </c>
      <c r="C33" s="176">
        <v>58</v>
      </c>
      <c r="D33" s="178">
        <v>0</v>
      </c>
      <c r="E33" s="178">
        <v>0</v>
      </c>
      <c r="F33" s="178">
        <v>20</v>
      </c>
      <c r="G33" s="178">
        <v>20</v>
      </c>
      <c r="H33" s="178">
        <v>18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9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4">
        <v>8</v>
      </c>
      <c r="B34" s="177" t="s">
        <v>64</v>
      </c>
      <c r="C34" s="176">
        <v>43</v>
      </c>
      <c r="D34" s="178">
        <v>15</v>
      </c>
      <c r="E34" s="178">
        <v>15</v>
      </c>
      <c r="F34" s="178">
        <v>6</v>
      </c>
      <c r="G34" s="178">
        <v>6</v>
      </c>
      <c r="H34" s="178">
        <v>13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9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4">
        <v>9</v>
      </c>
      <c r="B35" s="177" t="s">
        <v>65</v>
      </c>
      <c r="C35" s="176">
        <v>38</v>
      </c>
      <c r="D35" s="178">
        <v>0</v>
      </c>
      <c r="E35" s="178">
        <v>7</v>
      </c>
      <c r="F35" s="178">
        <v>16</v>
      </c>
      <c r="G35" s="178">
        <v>0</v>
      </c>
      <c r="H35" s="178">
        <v>15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9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7.399999999999999">
      <c r="A36" s="94">
        <v>10</v>
      </c>
      <c r="B36" s="177" t="s">
        <v>33</v>
      </c>
      <c r="C36" s="176">
        <v>36</v>
      </c>
      <c r="D36" s="178">
        <v>17</v>
      </c>
      <c r="E36" s="178">
        <v>0</v>
      </c>
      <c r="F36" s="178">
        <v>0</v>
      </c>
      <c r="G36" s="178">
        <v>0</v>
      </c>
      <c r="H36" s="178">
        <v>19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9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7.399999999999999">
      <c r="A37" s="94">
        <v>11</v>
      </c>
      <c r="B37" s="177" t="s">
        <v>25</v>
      </c>
      <c r="C37" s="176">
        <v>19</v>
      </c>
      <c r="D37" s="178">
        <v>0</v>
      </c>
      <c r="E37" s="178">
        <v>19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9"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 thickBot="1">
      <c r="A38" s="94">
        <v>12</v>
      </c>
      <c r="B38" s="183" t="s">
        <v>32</v>
      </c>
      <c r="C38" s="184">
        <v>0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86"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L40" sqref="L40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88"/>
      <c r="B1" s="188"/>
      <c r="C1" s="317" t="s">
        <v>1</v>
      </c>
      <c r="D1" s="317"/>
      <c r="E1" s="188"/>
      <c r="F1" s="188"/>
      <c r="G1" s="188"/>
      <c r="H1" s="188"/>
      <c r="I1" s="189"/>
      <c r="J1" s="189"/>
      <c r="K1" s="189"/>
      <c r="L1" s="189"/>
      <c r="M1" s="189"/>
      <c r="N1" s="188"/>
      <c r="O1" s="188"/>
      <c r="P1" s="188"/>
      <c r="Q1" s="190"/>
      <c r="R1" s="190"/>
      <c r="S1" s="190"/>
      <c r="T1" s="32"/>
      <c r="U1" s="32"/>
      <c r="V1" s="33"/>
      <c r="W1" s="1"/>
      <c r="X1" s="1"/>
      <c r="Y1" s="1"/>
      <c r="Z1" s="1"/>
      <c r="AA1" s="1"/>
    </row>
    <row r="2" spans="1:27" ht="16.2">
      <c r="A2" s="191"/>
      <c r="B2" s="192" t="s">
        <v>0</v>
      </c>
      <c r="C2" s="220">
        <v>45182</v>
      </c>
      <c r="D2" s="220">
        <v>45196</v>
      </c>
      <c r="E2" s="220">
        <v>45210</v>
      </c>
      <c r="F2" s="220">
        <v>45224</v>
      </c>
      <c r="G2" s="220">
        <v>45238</v>
      </c>
      <c r="H2" s="220"/>
      <c r="I2" s="221"/>
      <c r="J2" s="222"/>
      <c r="K2" s="222"/>
      <c r="L2" s="222"/>
      <c r="M2" s="222"/>
      <c r="N2" s="220"/>
      <c r="O2" s="220"/>
      <c r="P2" s="220"/>
      <c r="Q2" s="223"/>
      <c r="R2" s="193" t="s">
        <v>10</v>
      </c>
      <c r="S2" s="194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195">
        <v>1</v>
      </c>
      <c r="B3" s="196" t="s">
        <v>72</v>
      </c>
      <c r="C3" s="197"/>
      <c r="D3" s="197"/>
      <c r="E3" s="197">
        <v>2065</v>
      </c>
      <c r="F3" s="197">
        <v>2120</v>
      </c>
      <c r="G3" s="197">
        <v>1995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>
        <f>SUM(C3:Q3)</f>
        <v>6180</v>
      </c>
      <c r="S3" s="198">
        <f>SUM(C3:Q3)/45</f>
        <v>137.33333333333334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195">
        <v>2</v>
      </c>
      <c r="B4" s="199" t="s">
        <v>46</v>
      </c>
      <c r="C4" s="200">
        <v>1909</v>
      </c>
      <c r="D4" s="201">
        <v>0</v>
      </c>
      <c r="E4" s="201">
        <v>2049</v>
      </c>
      <c r="F4" s="201">
        <v>2027</v>
      </c>
      <c r="G4" s="201">
        <v>2091</v>
      </c>
      <c r="H4" s="201"/>
      <c r="I4" s="197"/>
      <c r="J4" s="197"/>
      <c r="K4" s="197"/>
      <c r="L4" s="197"/>
      <c r="M4" s="202"/>
      <c r="N4" s="203"/>
      <c r="O4" s="203"/>
      <c r="P4" s="203"/>
      <c r="Q4" s="203"/>
      <c r="R4" s="197">
        <f>SUM(C4:Q4)</f>
        <v>8076</v>
      </c>
      <c r="S4" s="198">
        <f>SUM(C4:Q4)/60</f>
        <v>134.6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195">
        <v>3</v>
      </c>
      <c r="B5" s="199" t="s">
        <v>45</v>
      </c>
      <c r="C5" s="200">
        <v>1960</v>
      </c>
      <c r="D5" s="201">
        <v>0</v>
      </c>
      <c r="E5" s="201">
        <v>2022</v>
      </c>
      <c r="F5" s="201">
        <v>2032</v>
      </c>
      <c r="G5" s="201">
        <v>2045</v>
      </c>
      <c r="H5" s="201"/>
      <c r="I5" s="197"/>
      <c r="J5" s="197"/>
      <c r="K5" s="197"/>
      <c r="L5" s="197"/>
      <c r="M5" s="202"/>
      <c r="N5" s="203"/>
      <c r="O5" s="203"/>
      <c r="P5" s="203"/>
      <c r="Q5" s="203"/>
      <c r="R5" s="197">
        <f>SUM(C5:Q5)</f>
        <v>8059</v>
      </c>
      <c r="S5" s="198">
        <f>SUM(C5:Q5)/60</f>
        <v>134.31666666666666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195">
        <v>4</v>
      </c>
      <c r="B6" s="199" t="s">
        <v>11</v>
      </c>
      <c r="C6" s="200">
        <v>1881</v>
      </c>
      <c r="D6" s="201">
        <v>1986</v>
      </c>
      <c r="E6" s="201">
        <v>1977</v>
      </c>
      <c r="F6" s="201">
        <v>1965</v>
      </c>
      <c r="G6" s="201">
        <v>0</v>
      </c>
      <c r="H6" s="201"/>
      <c r="I6" s="197"/>
      <c r="J6" s="197"/>
      <c r="K6" s="197"/>
      <c r="L6" s="197"/>
      <c r="M6" s="202"/>
      <c r="N6" s="203"/>
      <c r="O6" s="203"/>
      <c r="P6" s="203"/>
      <c r="Q6" s="203"/>
      <c r="R6" s="197">
        <f>SUM(C6:Q6)</f>
        <v>7809</v>
      </c>
      <c r="S6" s="198">
        <f>SUM(C6:Q6)/60</f>
        <v>130.15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195">
        <v>5</v>
      </c>
      <c r="B7" s="199" t="s">
        <v>4</v>
      </c>
      <c r="C7" s="200">
        <v>1871</v>
      </c>
      <c r="D7" s="201">
        <v>1949</v>
      </c>
      <c r="E7" s="201">
        <v>1938</v>
      </c>
      <c r="F7" s="201">
        <v>1988</v>
      </c>
      <c r="G7" s="201">
        <v>2009</v>
      </c>
      <c r="H7" s="201"/>
      <c r="I7" s="197"/>
      <c r="J7" s="197"/>
      <c r="K7" s="197"/>
      <c r="L7" s="197"/>
      <c r="M7" s="202"/>
      <c r="N7" s="203"/>
      <c r="O7" s="203"/>
      <c r="P7" s="203"/>
      <c r="Q7" s="203"/>
      <c r="R7" s="197">
        <f>SUM(C7:Q7)</f>
        <v>9755</v>
      </c>
      <c r="S7" s="198">
        <f>SUM(C7:Q7)/75</f>
        <v>130.06666666666666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195">
        <v>6</v>
      </c>
      <c r="B8" s="199" t="s">
        <v>3</v>
      </c>
      <c r="C8" s="200">
        <v>1885</v>
      </c>
      <c r="D8" s="201">
        <v>1917</v>
      </c>
      <c r="E8" s="201">
        <v>1895</v>
      </c>
      <c r="F8" s="201">
        <v>1935</v>
      </c>
      <c r="G8" s="201">
        <v>1989</v>
      </c>
      <c r="H8" s="201"/>
      <c r="I8" s="197"/>
      <c r="J8" s="197"/>
      <c r="K8" s="197"/>
      <c r="L8" s="197"/>
      <c r="M8" s="202"/>
      <c r="N8" s="203"/>
      <c r="O8" s="203"/>
      <c r="P8" s="203"/>
      <c r="Q8" s="203"/>
      <c r="R8" s="197">
        <f>SUM(C8:Q8)</f>
        <v>9621</v>
      </c>
      <c r="S8" s="198">
        <f>SUM(C8:Q8)/75</f>
        <v>128.28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195">
        <v>7</v>
      </c>
      <c r="B9" s="196" t="s">
        <v>20</v>
      </c>
      <c r="C9" s="197">
        <v>1872</v>
      </c>
      <c r="D9" s="197">
        <v>1931</v>
      </c>
      <c r="E9" s="197">
        <v>1876</v>
      </c>
      <c r="F9" s="197">
        <v>1886</v>
      </c>
      <c r="G9" s="197">
        <v>1874</v>
      </c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>
        <f>SUM(C9:Q9)</f>
        <v>9439</v>
      </c>
      <c r="S9" s="198">
        <f>SUM(C9:Q9)/75</f>
        <v>125.85333333333334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195">
        <v>8</v>
      </c>
      <c r="B10" s="199" t="s">
        <v>19</v>
      </c>
      <c r="C10" s="200">
        <v>1883</v>
      </c>
      <c r="D10" s="201">
        <v>1857</v>
      </c>
      <c r="E10" s="201">
        <v>1888</v>
      </c>
      <c r="F10" s="201">
        <v>1838</v>
      </c>
      <c r="G10" s="201">
        <v>1888</v>
      </c>
      <c r="H10" s="201"/>
      <c r="I10" s="197"/>
      <c r="J10" s="197"/>
      <c r="K10" s="197"/>
      <c r="L10" s="197"/>
      <c r="M10" s="202"/>
      <c r="N10" s="203"/>
      <c r="O10" s="203"/>
      <c r="P10" s="203"/>
      <c r="Q10" s="203"/>
      <c r="R10" s="197">
        <f>SUM(C10:Q10)</f>
        <v>9354</v>
      </c>
      <c r="S10" s="198">
        <f>SUM(C10:Q10)/75</f>
        <v>124.72</v>
      </c>
      <c r="T10" s="36"/>
      <c r="U10" s="36"/>
      <c r="V10" s="36"/>
      <c r="W10" s="37"/>
      <c r="X10" s="1"/>
      <c r="Y10" s="1"/>
      <c r="Z10" s="1"/>
      <c r="AA10" s="1"/>
    </row>
    <row r="11" spans="1:27" ht="16.2">
      <c r="A11" s="195">
        <v>9</v>
      </c>
      <c r="B11" s="199" t="s">
        <v>18</v>
      </c>
      <c r="C11" s="200">
        <v>1835</v>
      </c>
      <c r="D11" s="201">
        <v>1905</v>
      </c>
      <c r="E11" s="201">
        <v>1853</v>
      </c>
      <c r="F11" s="201">
        <v>1789</v>
      </c>
      <c r="G11" s="201">
        <v>1872</v>
      </c>
      <c r="H11" s="201"/>
      <c r="I11" s="197"/>
      <c r="J11" s="197"/>
      <c r="K11" s="197"/>
      <c r="L11" s="197"/>
      <c r="M11" s="202"/>
      <c r="N11" s="203"/>
      <c r="O11" s="203"/>
      <c r="P11" s="203"/>
      <c r="Q11" s="203"/>
      <c r="R11" s="197">
        <f>SUM(C11:Q11)</f>
        <v>9254</v>
      </c>
      <c r="S11" s="198">
        <f>SUM(C11:Q11)/75</f>
        <v>123.38666666666667</v>
      </c>
      <c r="T11" s="36"/>
      <c r="U11" s="37"/>
      <c r="V11" s="36"/>
      <c r="W11" s="37"/>
      <c r="X11" s="1"/>
      <c r="Y11" s="1"/>
      <c r="Z11" s="1"/>
      <c r="AA11" s="1"/>
    </row>
    <row r="12" spans="1:27" ht="19.5" customHeight="1">
      <c r="A12" s="206"/>
      <c r="B12" s="207"/>
      <c r="C12" s="318" t="s">
        <v>1</v>
      </c>
      <c r="D12" s="318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45"/>
      <c r="U12" s="1"/>
      <c r="V12" s="1"/>
      <c r="W12" s="1"/>
      <c r="X12" s="1"/>
      <c r="Y12" s="1"/>
      <c r="Z12" s="1"/>
      <c r="AA12" s="1"/>
    </row>
    <row r="13" spans="1:27" ht="16.2">
      <c r="A13" s="195"/>
      <c r="B13" s="192" t="s">
        <v>6</v>
      </c>
      <c r="C13" s="220">
        <v>45182</v>
      </c>
      <c r="D13" s="220">
        <v>45196</v>
      </c>
      <c r="E13" s="220">
        <v>45210</v>
      </c>
      <c r="F13" s="220">
        <v>45224</v>
      </c>
      <c r="G13" s="220">
        <v>45238</v>
      </c>
      <c r="H13" s="220"/>
      <c r="I13" s="221"/>
      <c r="J13" s="222"/>
      <c r="K13" s="222"/>
      <c r="L13" s="222"/>
      <c r="M13" s="222"/>
      <c r="N13" s="220"/>
      <c r="O13" s="220"/>
      <c r="P13" s="220"/>
      <c r="Q13" s="223"/>
      <c r="R13" s="215" t="s">
        <v>10</v>
      </c>
      <c r="S13" s="216" t="s">
        <v>12</v>
      </c>
      <c r="T13" s="36"/>
      <c r="U13" s="1"/>
      <c r="V13" s="1"/>
      <c r="W13" s="1"/>
      <c r="X13" s="1"/>
      <c r="Y13" s="1"/>
      <c r="Z13" s="1"/>
      <c r="AA13" s="1"/>
    </row>
    <row r="14" spans="1:27" ht="16.2">
      <c r="A14" s="195">
        <v>1</v>
      </c>
      <c r="B14" s="199" t="s">
        <v>59</v>
      </c>
      <c r="C14" s="200">
        <v>1853</v>
      </c>
      <c r="D14" s="201">
        <v>1859</v>
      </c>
      <c r="E14" s="201">
        <v>1957</v>
      </c>
      <c r="F14" s="201">
        <v>1906</v>
      </c>
      <c r="G14" s="201">
        <v>0</v>
      </c>
      <c r="H14" s="201"/>
      <c r="I14" s="197"/>
      <c r="J14" s="197"/>
      <c r="K14" s="197"/>
      <c r="L14" s="197"/>
      <c r="M14" s="202"/>
      <c r="N14" s="203"/>
      <c r="O14" s="203"/>
      <c r="P14" s="203"/>
      <c r="Q14" s="203"/>
      <c r="R14" s="204">
        <f>SUM(C14:Q14)</f>
        <v>7575</v>
      </c>
      <c r="S14" s="198">
        <f>SUM(C14:Q14)/60</f>
        <v>126.25</v>
      </c>
      <c r="T14" s="46"/>
      <c r="U14" s="47"/>
      <c r="V14" s="47"/>
      <c r="W14" s="47"/>
      <c r="X14" s="1"/>
      <c r="Y14" s="1"/>
      <c r="Z14" s="1"/>
      <c r="AA14" s="1"/>
    </row>
    <row r="15" spans="1:27" ht="16.2">
      <c r="A15" s="195">
        <v>2</v>
      </c>
      <c r="B15" s="199" t="s">
        <v>50</v>
      </c>
      <c r="C15" s="200">
        <v>0</v>
      </c>
      <c r="D15" s="201">
        <v>1862</v>
      </c>
      <c r="E15" s="201">
        <v>1849</v>
      </c>
      <c r="F15" s="201">
        <v>1857</v>
      </c>
      <c r="G15" s="201">
        <v>1891</v>
      </c>
      <c r="H15" s="201"/>
      <c r="I15" s="197"/>
      <c r="J15" s="197"/>
      <c r="K15" s="197"/>
      <c r="L15" s="197"/>
      <c r="M15" s="202"/>
      <c r="N15" s="203"/>
      <c r="O15" s="203"/>
      <c r="P15" s="203"/>
      <c r="Q15" s="203"/>
      <c r="R15" s="204">
        <f>SUM(C15:Q15)</f>
        <v>7459</v>
      </c>
      <c r="S15" s="198">
        <f>SUM(C15:Q15)/60</f>
        <v>124.31666666666666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195">
        <v>3</v>
      </c>
      <c r="B16" s="199" t="s">
        <v>21</v>
      </c>
      <c r="C16" s="200">
        <v>1832</v>
      </c>
      <c r="D16" s="201">
        <v>1830</v>
      </c>
      <c r="E16" s="201">
        <v>1874</v>
      </c>
      <c r="F16" s="201">
        <v>1941</v>
      </c>
      <c r="G16" s="201">
        <v>1814</v>
      </c>
      <c r="H16" s="201"/>
      <c r="I16" s="197"/>
      <c r="J16" s="197"/>
      <c r="K16" s="197"/>
      <c r="L16" s="197"/>
      <c r="M16" s="202"/>
      <c r="N16" s="203"/>
      <c r="O16" s="203"/>
      <c r="P16" s="203"/>
      <c r="Q16" s="203"/>
      <c r="R16" s="204">
        <f>SUM(C16:Q16)</f>
        <v>9291</v>
      </c>
      <c r="S16" s="198">
        <f>SUM(C16:Q16)/75</f>
        <v>123.88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195">
        <v>4</v>
      </c>
      <c r="B17" s="199" t="s">
        <v>23</v>
      </c>
      <c r="C17" s="200">
        <v>1762</v>
      </c>
      <c r="D17" s="201">
        <v>1892</v>
      </c>
      <c r="E17" s="201">
        <v>1805</v>
      </c>
      <c r="F17" s="201">
        <v>1842</v>
      </c>
      <c r="G17" s="201">
        <v>1820</v>
      </c>
      <c r="H17" s="201"/>
      <c r="I17" s="197"/>
      <c r="J17" s="197"/>
      <c r="K17" s="197"/>
      <c r="L17" s="197"/>
      <c r="M17" s="202"/>
      <c r="N17" s="203"/>
      <c r="O17" s="203"/>
      <c r="P17" s="203"/>
      <c r="Q17" s="203"/>
      <c r="R17" s="204">
        <f>SUM(C17:Q17)</f>
        <v>9121</v>
      </c>
      <c r="S17" s="198">
        <f>SUM(C17:Q17)/75</f>
        <v>121.61333333333333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195">
        <v>5</v>
      </c>
      <c r="B18" s="199" t="s">
        <v>49</v>
      </c>
      <c r="C18" s="200">
        <v>0</v>
      </c>
      <c r="D18" s="201">
        <v>1820</v>
      </c>
      <c r="E18" s="201">
        <v>1842</v>
      </c>
      <c r="F18" s="201">
        <v>1803</v>
      </c>
      <c r="G18" s="201">
        <v>1787</v>
      </c>
      <c r="H18" s="201"/>
      <c r="I18" s="197"/>
      <c r="J18" s="197"/>
      <c r="K18" s="197"/>
      <c r="L18" s="197"/>
      <c r="M18" s="202"/>
      <c r="N18" s="203"/>
      <c r="O18" s="203"/>
      <c r="P18" s="203"/>
      <c r="Q18" s="203"/>
      <c r="R18" s="204">
        <f>SUM(C18:Q18)</f>
        <v>7252</v>
      </c>
      <c r="S18" s="198">
        <f>SUM(C18:Q18)/60</f>
        <v>120.86666666666666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195">
        <v>6</v>
      </c>
      <c r="B19" s="209" t="s">
        <v>26</v>
      </c>
      <c r="C19" s="200">
        <v>1727</v>
      </c>
      <c r="D19" s="201">
        <v>1848</v>
      </c>
      <c r="E19" s="201">
        <v>1833</v>
      </c>
      <c r="F19" s="201">
        <v>1770</v>
      </c>
      <c r="G19" s="201">
        <v>1799</v>
      </c>
      <c r="H19" s="201"/>
      <c r="I19" s="197"/>
      <c r="J19" s="197"/>
      <c r="K19" s="197"/>
      <c r="L19" s="197"/>
      <c r="M19" s="202"/>
      <c r="N19" s="203"/>
      <c r="O19" s="203"/>
      <c r="P19" s="203"/>
      <c r="Q19" s="203"/>
      <c r="R19" s="204">
        <f>SUM(C19:Q19)</f>
        <v>8977</v>
      </c>
      <c r="S19" s="198">
        <f>SUM(C19:Q19)/75</f>
        <v>119.69333333333333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195">
        <v>7</v>
      </c>
      <c r="B20" s="199" t="s">
        <v>41</v>
      </c>
      <c r="C20" s="200">
        <v>1661</v>
      </c>
      <c r="D20" s="201">
        <v>1743</v>
      </c>
      <c r="E20" s="201">
        <v>1823</v>
      </c>
      <c r="F20" s="201">
        <v>1816</v>
      </c>
      <c r="G20" s="201">
        <v>1824</v>
      </c>
      <c r="H20" s="201"/>
      <c r="I20" s="197"/>
      <c r="J20" s="197"/>
      <c r="K20" s="197"/>
      <c r="L20" s="197"/>
      <c r="M20" s="202"/>
      <c r="N20" s="203"/>
      <c r="O20" s="203"/>
      <c r="P20" s="203"/>
      <c r="Q20" s="203"/>
      <c r="R20" s="204">
        <f>SUM(C20:Q20)</f>
        <v>8867</v>
      </c>
      <c r="S20" s="198">
        <f>SUM(C20:Q20)/75</f>
        <v>118.22666666666667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195">
        <v>8</v>
      </c>
      <c r="B21" s="199" t="s">
        <v>22</v>
      </c>
      <c r="C21" s="200">
        <v>1741</v>
      </c>
      <c r="D21" s="201">
        <v>0</v>
      </c>
      <c r="E21" s="201">
        <v>1747</v>
      </c>
      <c r="F21" s="201">
        <v>1785</v>
      </c>
      <c r="G21" s="201">
        <v>1754</v>
      </c>
      <c r="H21" s="201"/>
      <c r="I21" s="197"/>
      <c r="J21" s="197"/>
      <c r="K21" s="197"/>
      <c r="L21" s="197"/>
      <c r="M21" s="202"/>
      <c r="N21" s="203"/>
      <c r="O21" s="203"/>
      <c r="P21" s="203"/>
      <c r="Q21" s="203"/>
      <c r="R21" s="204">
        <f>SUM(C21:Q21)</f>
        <v>7027</v>
      </c>
      <c r="S21" s="198">
        <f>SUM(C21:Q21)/60</f>
        <v>117.11666666666666</v>
      </c>
      <c r="T21" s="46"/>
      <c r="U21" s="1"/>
      <c r="V21" s="1"/>
      <c r="W21" s="1"/>
      <c r="X21" s="1"/>
      <c r="Y21" s="1"/>
      <c r="Z21" s="1"/>
      <c r="AA21" s="1"/>
    </row>
    <row r="22" spans="1:27" ht="16.2">
      <c r="A22" s="195">
        <v>9</v>
      </c>
      <c r="B22" s="208" t="s">
        <v>24</v>
      </c>
      <c r="C22" s="200">
        <v>1704</v>
      </c>
      <c r="D22" s="201">
        <v>1733</v>
      </c>
      <c r="E22" s="201">
        <v>1814</v>
      </c>
      <c r="F22" s="201">
        <v>1770</v>
      </c>
      <c r="G22" s="201">
        <v>1742</v>
      </c>
      <c r="H22" s="201"/>
      <c r="I22" s="197"/>
      <c r="J22" s="197"/>
      <c r="K22" s="197"/>
      <c r="L22" s="197"/>
      <c r="M22" s="202"/>
      <c r="N22" s="203"/>
      <c r="O22" s="203"/>
      <c r="P22" s="203"/>
      <c r="Q22" s="203"/>
      <c r="R22" s="204">
        <f>SUM(C22:Q22)</f>
        <v>8763</v>
      </c>
      <c r="S22" s="198">
        <f>SUM(C22:Q22)/75</f>
        <v>116.84</v>
      </c>
      <c r="T22" s="46"/>
      <c r="U22" s="1"/>
      <c r="V22" s="1"/>
      <c r="W22" s="1"/>
      <c r="X22" s="1"/>
      <c r="Y22" s="1"/>
      <c r="Z22" s="1"/>
      <c r="AA22" s="1"/>
    </row>
    <row r="23" spans="1:27" ht="22.8" customHeight="1">
      <c r="A23" s="195"/>
      <c r="B23" s="207"/>
      <c r="C23" s="317" t="s">
        <v>1</v>
      </c>
      <c r="D23" s="317"/>
      <c r="E23" s="210"/>
      <c r="F23" s="210"/>
      <c r="G23" s="210"/>
      <c r="H23" s="210"/>
      <c r="I23" s="211"/>
      <c r="J23" s="211"/>
      <c r="K23" s="211"/>
      <c r="L23" s="211"/>
      <c r="M23" s="212"/>
      <c r="N23" s="213"/>
      <c r="O23" s="213"/>
      <c r="P23" s="213"/>
      <c r="Q23" s="213"/>
      <c r="R23" s="214"/>
      <c r="S23" s="205"/>
      <c r="T23" s="46"/>
      <c r="U23" s="4"/>
      <c r="V23" s="4"/>
      <c r="W23" s="4"/>
      <c r="X23" s="1"/>
      <c r="Y23" s="1"/>
      <c r="Z23" s="1"/>
      <c r="AA23" s="1"/>
    </row>
    <row r="24" spans="1:27" ht="18.600000000000001">
      <c r="A24" s="195"/>
      <c r="B24" s="192" t="s">
        <v>27</v>
      </c>
      <c r="C24" s="220">
        <v>45182</v>
      </c>
      <c r="D24" s="220">
        <v>45196</v>
      </c>
      <c r="E24" s="220">
        <v>45210</v>
      </c>
      <c r="F24" s="220">
        <v>45224</v>
      </c>
      <c r="G24" s="220">
        <v>45238</v>
      </c>
      <c r="H24" s="220"/>
      <c r="I24" s="221"/>
      <c r="J24" s="222"/>
      <c r="K24" s="222"/>
      <c r="L24" s="222"/>
      <c r="M24" s="222"/>
      <c r="N24" s="220"/>
      <c r="O24" s="220"/>
      <c r="P24" s="220"/>
      <c r="Q24" s="223"/>
      <c r="R24" s="215" t="s">
        <v>10</v>
      </c>
      <c r="S24" s="216" t="s">
        <v>12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195">
        <v>1</v>
      </c>
      <c r="B25" s="199" t="s">
        <v>52</v>
      </c>
      <c r="C25" s="197">
        <v>1778</v>
      </c>
      <c r="D25" s="197">
        <v>1790</v>
      </c>
      <c r="E25" s="201">
        <v>1825</v>
      </c>
      <c r="F25" s="201">
        <v>1787</v>
      </c>
      <c r="G25" s="201">
        <v>1798</v>
      </c>
      <c r="H25" s="201"/>
      <c r="I25" s="201"/>
      <c r="J25" s="200"/>
      <c r="K25" s="200"/>
      <c r="L25" s="200"/>
      <c r="M25" s="217"/>
      <c r="N25" s="217"/>
      <c r="O25" s="217"/>
      <c r="P25" s="217"/>
      <c r="Q25" s="217"/>
      <c r="R25" s="204">
        <f>SUM(C25:Q25)</f>
        <v>8978</v>
      </c>
      <c r="S25" s="198">
        <f>SUM(C25:Q25)/75</f>
        <v>119.70666666666666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195">
        <v>2</v>
      </c>
      <c r="B26" s="199" t="s">
        <v>28</v>
      </c>
      <c r="C26" s="197">
        <v>1686</v>
      </c>
      <c r="D26" s="197">
        <v>0</v>
      </c>
      <c r="E26" s="201">
        <v>1753</v>
      </c>
      <c r="F26" s="201">
        <v>1749</v>
      </c>
      <c r="G26" s="201">
        <v>1705</v>
      </c>
      <c r="H26" s="201"/>
      <c r="I26" s="201"/>
      <c r="J26" s="201"/>
      <c r="K26" s="197"/>
      <c r="L26" s="197"/>
      <c r="M26" s="202"/>
      <c r="N26" s="202"/>
      <c r="O26" s="217"/>
      <c r="P26" s="203"/>
      <c r="Q26" s="203"/>
      <c r="R26" s="204">
        <f>SUM(C26:Q26)</f>
        <v>6893</v>
      </c>
      <c r="S26" s="198">
        <f>SUM(C26:Q26)/60</f>
        <v>114.88333333333334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195">
        <v>3</v>
      </c>
      <c r="B27" s="199" t="s">
        <v>31</v>
      </c>
      <c r="C27" s="200">
        <v>0</v>
      </c>
      <c r="D27" s="201">
        <v>1609</v>
      </c>
      <c r="E27" s="201">
        <v>1760</v>
      </c>
      <c r="F27" s="201">
        <v>1765</v>
      </c>
      <c r="G27" s="201">
        <v>0</v>
      </c>
      <c r="H27" s="201"/>
      <c r="I27" s="197"/>
      <c r="J27" s="197"/>
      <c r="K27" s="197"/>
      <c r="L27" s="197"/>
      <c r="M27" s="202"/>
      <c r="N27" s="203"/>
      <c r="O27" s="203"/>
      <c r="P27" s="203"/>
      <c r="Q27" s="219"/>
      <c r="R27" s="204">
        <f>SUM(C27:Q27)</f>
        <v>5134</v>
      </c>
      <c r="S27" s="198">
        <f>SUM(C27:Q27)/45</f>
        <v>114.08888888888889</v>
      </c>
      <c r="T27" s="46"/>
      <c r="U27" s="48"/>
      <c r="V27" s="48"/>
      <c r="W27" s="48"/>
      <c r="X27" s="1"/>
      <c r="Y27" s="1"/>
      <c r="Z27" s="1"/>
      <c r="AA27" s="1"/>
    </row>
    <row r="28" spans="1:27" ht="18.600000000000001">
      <c r="A28" s="195">
        <v>4</v>
      </c>
      <c r="B28" s="199" t="s">
        <v>30</v>
      </c>
      <c r="C28" s="200">
        <v>0</v>
      </c>
      <c r="D28" s="201">
        <v>0</v>
      </c>
      <c r="E28" s="201">
        <v>1752</v>
      </c>
      <c r="F28" s="201">
        <v>1690</v>
      </c>
      <c r="G28" s="201">
        <v>1632</v>
      </c>
      <c r="H28" s="201"/>
      <c r="I28" s="197"/>
      <c r="J28" s="197"/>
      <c r="K28" s="197"/>
      <c r="L28" s="197"/>
      <c r="M28" s="202"/>
      <c r="N28" s="203"/>
      <c r="O28" s="203"/>
      <c r="P28" s="203"/>
      <c r="Q28" s="203"/>
      <c r="R28" s="204">
        <f>SUM(C28:Q28)</f>
        <v>5074</v>
      </c>
      <c r="S28" s="198">
        <f>SUM(C28:Q28)/45</f>
        <v>112.75555555555556</v>
      </c>
      <c r="T28" s="46"/>
      <c r="U28" s="49"/>
      <c r="V28" s="49"/>
      <c r="W28" s="49"/>
      <c r="X28" s="1"/>
      <c r="Y28" s="1"/>
      <c r="Z28" s="1"/>
      <c r="AA28" s="1"/>
    </row>
    <row r="29" spans="1:27" ht="18.600000000000001">
      <c r="A29" s="195">
        <v>5</v>
      </c>
      <c r="B29" s="199" t="s">
        <v>25</v>
      </c>
      <c r="C29" s="197">
        <v>0</v>
      </c>
      <c r="D29" s="201">
        <v>1670</v>
      </c>
      <c r="E29" s="201">
        <v>0</v>
      </c>
      <c r="F29" s="201">
        <v>0</v>
      </c>
      <c r="G29" s="201">
        <v>0</v>
      </c>
      <c r="H29" s="201"/>
      <c r="I29" s="197"/>
      <c r="J29" s="197"/>
      <c r="K29" s="197"/>
      <c r="L29" s="197"/>
      <c r="M29" s="202"/>
      <c r="N29" s="203"/>
      <c r="O29" s="203"/>
      <c r="P29" s="203"/>
      <c r="Q29" s="203"/>
      <c r="R29" s="204">
        <f>SUM(C29:Q29)</f>
        <v>1670</v>
      </c>
      <c r="S29" s="198">
        <f>SUM(C29:Q29)/15</f>
        <v>111.33333333333333</v>
      </c>
      <c r="T29" s="46"/>
      <c r="U29" s="319"/>
      <c r="V29" s="319"/>
      <c r="W29" s="319"/>
      <c r="X29" s="1"/>
      <c r="Y29" s="1"/>
      <c r="Z29" s="1"/>
      <c r="AA29" s="1"/>
    </row>
    <row r="30" spans="1:27" ht="18.600000000000001">
      <c r="A30" s="195">
        <v>6</v>
      </c>
      <c r="B30" s="199" t="s">
        <v>29</v>
      </c>
      <c r="C30" s="197">
        <v>1637</v>
      </c>
      <c r="D30" s="218">
        <v>1691</v>
      </c>
      <c r="E30" s="197">
        <v>1718</v>
      </c>
      <c r="F30" s="197">
        <v>1653</v>
      </c>
      <c r="G30" s="201">
        <v>1588</v>
      </c>
      <c r="H30" s="201"/>
      <c r="I30" s="201"/>
      <c r="J30" s="201"/>
      <c r="K30" s="197"/>
      <c r="L30" s="197"/>
      <c r="M30" s="202"/>
      <c r="N30" s="202"/>
      <c r="O30" s="217"/>
      <c r="P30" s="203"/>
      <c r="Q30" s="203"/>
      <c r="R30" s="204">
        <f>SUM(C30:Q30)</f>
        <v>8287</v>
      </c>
      <c r="S30" s="198">
        <f>SUM(C30:Q30)/75</f>
        <v>110.49333333333334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195">
        <v>7</v>
      </c>
      <c r="B31" s="199" t="s">
        <v>33</v>
      </c>
      <c r="C31" s="197">
        <v>1595</v>
      </c>
      <c r="D31" s="197">
        <v>0</v>
      </c>
      <c r="E31" s="201">
        <v>0</v>
      </c>
      <c r="F31" s="201">
        <v>0</v>
      </c>
      <c r="G31" s="201">
        <v>1714</v>
      </c>
      <c r="H31" s="201"/>
      <c r="I31" s="201"/>
      <c r="J31" s="201"/>
      <c r="K31" s="197"/>
      <c r="L31" s="197"/>
      <c r="M31" s="202"/>
      <c r="N31" s="202"/>
      <c r="O31" s="202"/>
      <c r="P31" s="203"/>
      <c r="Q31" s="203"/>
      <c r="R31" s="204">
        <f>SUM(C31:Q31)</f>
        <v>3309</v>
      </c>
      <c r="S31" s="198">
        <f>SUM(C31:Q31)/30</f>
        <v>110.3</v>
      </c>
      <c r="T31" s="46"/>
      <c r="U31" s="48"/>
      <c r="V31" s="48"/>
      <c r="W31" s="48"/>
      <c r="X31" s="1"/>
      <c r="Y31" s="1"/>
      <c r="Z31" s="1"/>
      <c r="AA31" s="1"/>
    </row>
    <row r="32" spans="1:27" ht="18.600000000000001">
      <c r="A32" s="195">
        <v>8</v>
      </c>
      <c r="B32" s="199" t="s">
        <v>34</v>
      </c>
      <c r="C32" s="197">
        <v>1616</v>
      </c>
      <c r="D32" s="197">
        <v>0</v>
      </c>
      <c r="E32" s="201">
        <v>1606</v>
      </c>
      <c r="F32" s="201">
        <v>0</v>
      </c>
      <c r="G32" s="201">
        <v>1626</v>
      </c>
      <c r="H32" s="201"/>
      <c r="I32" s="201"/>
      <c r="J32" s="200"/>
      <c r="K32" s="200"/>
      <c r="L32" s="200"/>
      <c r="M32" s="217"/>
      <c r="N32" s="217"/>
      <c r="O32" s="217"/>
      <c r="P32" s="217"/>
      <c r="Q32" s="217"/>
      <c r="R32" s="204">
        <f>SUM(C32:Q32)</f>
        <v>4848</v>
      </c>
      <c r="S32" s="198">
        <f>SUM(C32:Q32)/45</f>
        <v>107.73333333333333</v>
      </c>
      <c r="T32" s="46"/>
      <c r="U32" s="320"/>
      <c r="V32" s="320"/>
      <c r="W32" s="320"/>
      <c r="X32" s="1"/>
      <c r="Y32" s="1"/>
      <c r="Z32" s="1"/>
      <c r="AA32" s="1"/>
    </row>
    <row r="33" spans="1:27" ht="18.600000000000001">
      <c r="A33" s="195">
        <v>9</v>
      </c>
      <c r="B33" s="199" t="s">
        <v>64</v>
      </c>
      <c r="C33" s="197">
        <v>1633</v>
      </c>
      <c r="D33" s="197">
        <v>1643</v>
      </c>
      <c r="E33" s="197">
        <v>1524</v>
      </c>
      <c r="F33" s="197">
        <v>1603</v>
      </c>
      <c r="G33" s="201">
        <v>1618</v>
      </c>
      <c r="H33" s="201"/>
      <c r="I33" s="201"/>
      <c r="J33" s="201"/>
      <c r="K33" s="197"/>
      <c r="L33" s="197"/>
      <c r="M33" s="202"/>
      <c r="N33" s="202"/>
      <c r="O33" s="217"/>
      <c r="P33" s="203"/>
      <c r="Q33" s="203"/>
      <c r="R33" s="204">
        <f>SUM(C33:Q33)</f>
        <v>8021</v>
      </c>
      <c r="S33" s="198">
        <f>SUM(C33:Q33)/75</f>
        <v>106.94666666666667</v>
      </c>
      <c r="T33" s="46"/>
      <c r="U33" s="93"/>
      <c r="V33" s="93"/>
      <c r="W33" s="93"/>
      <c r="X33" s="1"/>
      <c r="Y33" s="1"/>
      <c r="Z33" s="1"/>
      <c r="AA33" s="1"/>
    </row>
    <row r="34" spans="1:27" ht="18.600000000000001">
      <c r="A34" s="195">
        <v>10</v>
      </c>
      <c r="B34" s="199" t="s">
        <v>35</v>
      </c>
      <c r="C34" s="197">
        <v>1568</v>
      </c>
      <c r="D34" s="218">
        <v>1546</v>
      </c>
      <c r="E34" s="197">
        <v>1516</v>
      </c>
      <c r="F34" s="197">
        <v>1633</v>
      </c>
      <c r="G34" s="201">
        <v>1507</v>
      </c>
      <c r="H34" s="201"/>
      <c r="I34" s="201"/>
      <c r="J34" s="201"/>
      <c r="K34" s="197"/>
      <c r="L34" s="197"/>
      <c r="M34" s="202"/>
      <c r="N34" s="202"/>
      <c r="O34" s="217"/>
      <c r="P34" s="203"/>
      <c r="Q34" s="203"/>
      <c r="R34" s="204">
        <f>SUM(C34:Q34)</f>
        <v>7770</v>
      </c>
      <c r="S34" s="198">
        <f>SUM(C34:Q34)/75</f>
        <v>103.6</v>
      </c>
      <c r="T34" s="46"/>
      <c r="U34" s="93"/>
      <c r="V34" s="93"/>
      <c r="W34" s="93"/>
      <c r="X34" s="1"/>
      <c r="Y34" s="1"/>
      <c r="Z34" s="1"/>
      <c r="AA34" s="1"/>
    </row>
    <row r="35" spans="1:27" ht="18.600000000000001">
      <c r="A35" s="195">
        <v>11</v>
      </c>
      <c r="B35" s="192" t="s">
        <v>65</v>
      </c>
      <c r="C35" s="200">
        <v>0</v>
      </c>
      <c r="D35" s="258">
        <v>1488</v>
      </c>
      <c r="E35" s="200">
        <v>1571</v>
      </c>
      <c r="F35" s="201">
        <v>0</v>
      </c>
      <c r="G35" s="201">
        <v>1537</v>
      </c>
      <c r="H35" s="201"/>
      <c r="I35" s="201"/>
      <c r="J35" s="201"/>
      <c r="K35" s="197"/>
      <c r="L35" s="197"/>
      <c r="M35" s="202"/>
      <c r="N35" s="202"/>
      <c r="O35" s="202"/>
      <c r="P35" s="203"/>
      <c r="Q35" s="203"/>
      <c r="R35" s="204">
        <f>SUM(C35:Q35)</f>
        <v>4596</v>
      </c>
      <c r="S35" s="198">
        <f>SUM(C35:Q35)/45</f>
        <v>102.13333333333334</v>
      </c>
      <c r="T35" s="46"/>
      <c r="U35" s="93"/>
      <c r="V35" s="93"/>
      <c r="W35" s="93"/>
      <c r="X35" s="1"/>
      <c r="Y35" s="1"/>
      <c r="Z35" s="1"/>
      <c r="AA35" s="1"/>
    </row>
    <row r="36" spans="1:27" ht="18.600000000000001">
      <c r="A36" s="195">
        <v>12</v>
      </c>
      <c r="B36" s="199" t="s">
        <v>32</v>
      </c>
      <c r="C36" s="197">
        <v>0</v>
      </c>
      <c r="D36" s="201">
        <v>0</v>
      </c>
      <c r="E36" s="201">
        <v>0</v>
      </c>
      <c r="F36" s="201">
        <v>0</v>
      </c>
      <c r="G36" s="201">
        <v>0</v>
      </c>
      <c r="H36" s="201"/>
      <c r="I36" s="201"/>
      <c r="J36" s="201"/>
      <c r="K36" s="197"/>
      <c r="L36" s="197"/>
      <c r="M36" s="202"/>
      <c r="N36" s="202"/>
      <c r="O36" s="202"/>
      <c r="P36" s="203"/>
      <c r="Q36" s="203"/>
      <c r="R36" s="204">
        <f>SUM(C36:Q36)</f>
        <v>0</v>
      </c>
      <c r="S36" s="198">
        <f>SUM(C36:Q36)/15</f>
        <v>0</v>
      </c>
      <c r="T36" s="46"/>
      <c r="U36" s="4"/>
      <c r="V36" s="4"/>
      <c r="W36" s="4"/>
      <c r="X36" s="1"/>
      <c r="Y36" s="1"/>
      <c r="Z36" s="1"/>
      <c r="AA36" s="1"/>
    </row>
    <row r="37" spans="1:27" ht="18.600000000000001" hidden="1">
      <c r="A37" s="195">
        <v>2</v>
      </c>
      <c r="B37" s="199" t="s">
        <v>36</v>
      </c>
      <c r="C37" s="200"/>
      <c r="D37" s="201"/>
      <c r="E37" s="201"/>
      <c r="F37" s="201"/>
      <c r="G37" s="201"/>
      <c r="H37" s="201"/>
      <c r="I37" s="197"/>
      <c r="J37" s="197"/>
      <c r="K37" s="197"/>
      <c r="L37" s="197"/>
      <c r="M37" s="202"/>
      <c r="N37" s="203"/>
      <c r="O37" s="203"/>
      <c r="P37" s="203"/>
      <c r="Q37" s="203"/>
      <c r="R37" s="204">
        <f t="shared" ref="R25:R37" si="0">SUM(C37:Q37)</f>
        <v>0</v>
      </c>
      <c r="S37" s="198">
        <f>SUM(C37:Q37)/15</f>
        <v>0</v>
      </c>
      <c r="T37" s="46"/>
      <c r="U37" s="4"/>
      <c r="V37" s="4"/>
      <c r="W37" s="4"/>
      <c r="X37" s="1"/>
      <c r="Y37" s="1"/>
      <c r="Z37" s="1"/>
      <c r="AA37" s="1"/>
    </row>
    <row r="38" spans="1:27" ht="18.600000000000001">
      <c r="A38" s="5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6"/>
      <c r="U38" s="48"/>
      <c r="V38" s="48"/>
      <c r="W38" s="48"/>
      <c r="X38" s="1"/>
      <c r="Y38" s="1"/>
      <c r="Z38" s="1"/>
      <c r="AA38" s="1"/>
    </row>
    <row r="39" spans="1:27" ht="18.600000000000001">
      <c r="A39" s="51"/>
      <c r="B39" s="72" t="s">
        <v>51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1"/>
      <c r="V39" s="1"/>
      <c r="W39" s="1"/>
      <c r="X39" s="1"/>
      <c r="Y39" s="1"/>
      <c r="Z39" s="1"/>
      <c r="AA39" s="1"/>
    </row>
    <row r="40" spans="1:27" ht="18.600000000000001">
      <c r="A40" s="4"/>
      <c r="B40" s="92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1"/>
      <c r="N40" s="42"/>
      <c r="O40" s="42"/>
      <c r="P40" s="42"/>
      <c r="Q40" s="42"/>
      <c r="R40" s="43"/>
      <c r="S40" s="44"/>
      <c r="T40" s="46"/>
      <c r="U40" s="1"/>
      <c r="V40" s="1"/>
      <c r="W40" s="1"/>
      <c r="X40" s="1"/>
      <c r="Y40" s="1"/>
      <c r="Z40" s="1"/>
      <c r="AA40" s="1"/>
    </row>
    <row r="41" spans="1:27" ht="18.75" customHeight="1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5"/>
      <c r="U41" s="1"/>
      <c r="V41" s="1"/>
      <c r="W41" s="1"/>
      <c r="X41" s="1"/>
      <c r="Y41" s="1"/>
      <c r="Z41" s="1"/>
      <c r="AA41" s="1"/>
    </row>
    <row r="42" spans="1:27" ht="19.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>
      <c r="A43" s="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0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K10" sqref="K10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24"/>
      <c r="B1" s="224"/>
      <c r="C1" s="224"/>
      <c r="D1" s="224"/>
      <c r="E1" s="224"/>
      <c r="F1" s="224"/>
      <c r="G1" s="2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25"/>
      <c r="B2" s="321" t="s">
        <v>15</v>
      </c>
      <c r="C2" s="322"/>
      <c r="D2" s="322"/>
      <c r="E2" s="322"/>
      <c r="F2" s="322"/>
      <c r="G2" s="32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25"/>
      <c r="B3" s="226"/>
      <c r="C3" s="324"/>
      <c r="D3" s="324"/>
      <c r="E3" s="324"/>
      <c r="F3" s="227"/>
      <c r="G3" s="2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25"/>
      <c r="B4" s="228"/>
      <c r="C4" s="279">
        <f>SUM(C6:C37)</f>
        <v>0</v>
      </c>
      <c r="D4" s="282">
        <f>SUM(D6:D35)</f>
        <v>14</v>
      </c>
      <c r="E4" s="283">
        <f>SUM(E6:E35)</f>
        <v>204</v>
      </c>
      <c r="F4" s="285">
        <f>SUM(F6:F35)</f>
        <v>886</v>
      </c>
      <c r="G4" s="284">
        <f>SUM(G6:G35)</f>
        <v>597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29" t="s">
        <v>16</v>
      </c>
      <c r="B5" s="280" t="s">
        <v>17</v>
      </c>
      <c r="C5" s="281" t="s">
        <v>62</v>
      </c>
      <c r="D5" s="286" t="s">
        <v>57</v>
      </c>
      <c r="E5" s="287" t="s">
        <v>58</v>
      </c>
      <c r="F5" s="287" t="s">
        <v>61</v>
      </c>
      <c r="G5" s="288" t="s">
        <v>60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30">
        <v>1</v>
      </c>
      <c r="B6" s="289" t="s">
        <v>46</v>
      </c>
      <c r="C6" s="163">
        <v>0</v>
      </c>
      <c r="D6" s="163">
        <v>5</v>
      </c>
      <c r="E6" s="163">
        <v>31</v>
      </c>
      <c r="F6" s="163">
        <v>22</v>
      </c>
      <c r="G6" s="290">
        <v>7</v>
      </c>
      <c r="H6" s="4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30">
        <v>2</v>
      </c>
      <c r="B7" s="275" t="s">
        <v>72</v>
      </c>
      <c r="C7" s="163">
        <v>0</v>
      </c>
      <c r="D7" s="163">
        <v>5</v>
      </c>
      <c r="E7" s="163">
        <v>29</v>
      </c>
      <c r="F7" s="163">
        <v>13</v>
      </c>
      <c r="G7" s="290">
        <v>3</v>
      </c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30">
        <v>3</v>
      </c>
      <c r="B8" s="275" t="s">
        <v>45</v>
      </c>
      <c r="C8" s="163">
        <v>0</v>
      </c>
      <c r="D8" s="163">
        <v>4</v>
      </c>
      <c r="E8" s="163">
        <v>30</v>
      </c>
      <c r="F8" s="163">
        <v>25</v>
      </c>
      <c r="G8" s="290">
        <v>5</v>
      </c>
      <c r="H8" s="48"/>
      <c r="I8" s="1"/>
      <c r="J8" s="1"/>
      <c r="K8" s="76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30">
        <v>4</v>
      </c>
      <c r="B9" s="275" t="s">
        <v>2</v>
      </c>
      <c r="C9" s="163">
        <v>0</v>
      </c>
      <c r="D9" s="163">
        <v>0</v>
      </c>
      <c r="E9" s="163">
        <v>19</v>
      </c>
      <c r="F9" s="163">
        <v>50</v>
      </c>
      <c r="G9" s="290">
        <v>6</v>
      </c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30">
        <v>5</v>
      </c>
      <c r="B10" s="275" t="s">
        <v>11</v>
      </c>
      <c r="C10" s="163">
        <v>0</v>
      </c>
      <c r="D10" s="163">
        <v>0</v>
      </c>
      <c r="E10" s="163">
        <v>17</v>
      </c>
      <c r="F10" s="163">
        <v>35</v>
      </c>
      <c r="G10" s="290">
        <v>8</v>
      </c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30">
        <v>6</v>
      </c>
      <c r="B11" s="275" t="s">
        <v>3</v>
      </c>
      <c r="C11" s="163">
        <v>0</v>
      </c>
      <c r="D11" s="163">
        <v>0</v>
      </c>
      <c r="E11" s="163">
        <v>16</v>
      </c>
      <c r="F11" s="163">
        <v>45</v>
      </c>
      <c r="G11" s="290">
        <v>14</v>
      </c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30">
        <v>7</v>
      </c>
      <c r="B12" s="275" t="s">
        <v>20</v>
      </c>
      <c r="C12" s="163">
        <v>0</v>
      </c>
      <c r="D12" s="163">
        <v>0</v>
      </c>
      <c r="E12" s="163">
        <v>10</v>
      </c>
      <c r="F12" s="163">
        <v>51</v>
      </c>
      <c r="G12" s="290">
        <v>14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30">
        <v>8</v>
      </c>
      <c r="B13" s="275" t="s">
        <v>18</v>
      </c>
      <c r="C13" s="163">
        <v>0</v>
      </c>
      <c r="D13" s="163">
        <v>0</v>
      </c>
      <c r="E13" s="163">
        <v>10</v>
      </c>
      <c r="F13" s="163">
        <v>43</v>
      </c>
      <c r="G13" s="290">
        <v>19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30">
        <v>9</v>
      </c>
      <c r="B14" s="275" t="s">
        <v>19</v>
      </c>
      <c r="C14" s="163">
        <v>0</v>
      </c>
      <c r="D14" s="163">
        <v>0</v>
      </c>
      <c r="E14" s="163">
        <v>9</v>
      </c>
      <c r="F14" s="163">
        <v>53</v>
      </c>
      <c r="G14" s="290">
        <v>13</v>
      </c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30">
        <v>10</v>
      </c>
      <c r="B15" s="275" t="s">
        <v>59</v>
      </c>
      <c r="C15" s="163">
        <v>0</v>
      </c>
      <c r="D15" s="163">
        <v>0</v>
      </c>
      <c r="E15" s="163">
        <v>8</v>
      </c>
      <c r="F15" s="163">
        <v>43</v>
      </c>
      <c r="G15" s="290">
        <v>8</v>
      </c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30">
        <v>11</v>
      </c>
      <c r="B16" s="275" t="s">
        <v>26</v>
      </c>
      <c r="C16" s="163">
        <v>0</v>
      </c>
      <c r="D16" s="163">
        <v>0</v>
      </c>
      <c r="E16" s="163">
        <v>6</v>
      </c>
      <c r="F16" s="163">
        <v>43</v>
      </c>
      <c r="G16" s="290">
        <v>20</v>
      </c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30">
        <v>12</v>
      </c>
      <c r="B17" s="275" t="s">
        <v>50</v>
      </c>
      <c r="C17" s="163">
        <v>0</v>
      </c>
      <c r="D17" s="163">
        <v>0</v>
      </c>
      <c r="E17" s="163">
        <v>6</v>
      </c>
      <c r="F17" s="163">
        <v>40</v>
      </c>
      <c r="G17" s="290">
        <v>14</v>
      </c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30">
        <v>13</v>
      </c>
      <c r="B18" s="275" t="s">
        <v>21</v>
      </c>
      <c r="C18" s="163">
        <v>0</v>
      </c>
      <c r="D18" s="163">
        <v>0</v>
      </c>
      <c r="E18" s="163">
        <v>5</v>
      </c>
      <c r="F18" s="163">
        <v>58</v>
      </c>
      <c r="G18" s="290">
        <v>12</v>
      </c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30">
        <v>14</v>
      </c>
      <c r="B19" s="275" t="s">
        <v>23</v>
      </c>
      <c r="C19" s="163">
        <v>0</v>
      </c>
      <c r="D19" s="163">
        <v>0</v>
      </c>
      <c r="E19" s="163">
        <v>3</v>
      </c>
      <c r="F19" s="163">
        <v>50</v>
      </c>
      <c r="G19" s="290">
        <v>21</v>
      </c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30">
        <v>15</v>
      </c>
      <c r="B20" s="275" t="s">
        <v>41</v>
      </c>
      <c r="C20" s="163">
        <v>0</v>
      </c>
      <c r="D20" s="163">
        <v>0</v>
      </c>
      <c r="E20" s="163">
        <v>2</v>
      </c>
      <c r="F20" s="163">
        <v>40</v>
      </c>
      <c r="G20" s="290">
        <v>29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30">
        <v>16</v>
      </c>
      <c r="B21" s="275" t="s">
        <v>52</v>
      </c>
      <c r="C21" s="163">
        <v>0</v>
      </c>
      <c r="D21" s="163">
        <v>0</v>
      </c>
      <c r="E21" s="163">
        <v>1</v>
      </c>
      <c r="F21" s="163">
        <v>50</v>
      </c>
      <c r="G21" s="290">
        <v>23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30">
        <v>17</v>
      </c>
      <c r="B22" s="275" t="s">
        <v>22</v>
      </c>
      <c r="C22" s="163">
        <v>0</v>
      </c>
      <c r="D22" s="163">
        <v>0</v>
      </c>
      <c r="E22" s="163">
        <v>1</v>
      </c>
      <c r="F22" s="163">
        <v>28</v>
      </c>
      <c r="G22" s="290">
        <v>28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30">
        <v>18</v>
      </c>
      <c r="B23" s="275" t="s">
        <v>31</v>
      </c>
      <c r="C23" s="163">
        <v>0</v>
      </c>
      <c r="D23" s="163">
        <v>0</v>
      </c>
      <c r="E23" s="163">
        <v>1</v>
      </c>
      <c r="F23" s="163">
        <v>18</v>
      </c>
      <c r="G23" s="290">
        <v>19</v>
      </c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30">
        <v>19</v>
      </c>
      <c r="B24" s="275" t="s">
        <v>24</v>
      </c>
      <c r="C24" s="163">
        <v>0</v>
      </c>
      <c r="D24" s="163">
        <v>0</v>
      </c>
      <c r="E24" s="163">
        <v>0</v>
      </c>
      <c r="F24" s="163">
        <v>41</v>
      </c>
      <c r="G24" s="290">
        <v>31</v>
      </c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30">
        <v>20</v>
      </c>
      <c r="B25" s="276" t="s">
        <v>49</v>
      </c>
      <c r="C25" s="163">
        <v>0</v>
      </c>
      <c r="D25" s="274">
        <v>0</v>
      </c>
      <c r="E25" s="163">
        <v>0</v>
      </c>
      <c r="F25" s="163">
        <v>38</v>
      </c>
      <c r="G25" s="290">
        <v>20</v>
      </c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30">
        <v>21</v>
      </c>
      <c r="B26" s="275" t="s">
        <v>28</v>
      </c>
      <c r="C26" s="163">
        <v>0</v>
      </c>
      <c r="D26" s="163">
        <v>0</v>
      </c>
      <c r="E26" s="163">
        <v>0</v>
      </c>
      <c r="F26" s="163">
        <v>28</v>
      </c>
      <c r="G26" s="290">
        <v>28</v>
      </c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30">
        <v>22</v>
      </c>
      <c r="B27" s="275" t="s">
        <v>29</v>
      </c>
      <c r="C27" s="163">
        <v>0</v>
      </c>
      <c r="D27" s="163">
        <v>0</v>
      </c>
      <c r="E27" s="163">
        <v>0</v>
      </c>
      <c r="F27" s="163">
        <v>21</v>
      </c>
      <c r="G27" s="290">
        <v>49</v>
      </c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30">
        <v>23</v>
      </c>
      <c r="B28" s="275" t="s">
        <v>30</v>
      </c>
      <c r="C28" s="163">
        <v>0</v>
      </c>
      <c r="D28" s="163">
        <v>0</v>
      </c>
      <c r="E28" s="163">
        <v>0</v>
      </c>
      <c r="F28" s="163">
        <v>14</v>
      </c>
      <c r="G28" s="290">
        <v>27</v>
      </c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30">
        <v>24</v>
      </c>
      <c r="B29" s="275" t="s">
        <v>33</v>
      </c>
      <c r="C29" s="163">
        <v>0</v>
      </c>
      <c r="D29" s="163">
        <v>0</v>
      </c>
      <c r="E29" s="163">
        <v>0</v>
      </c>
      <c r="F29" s="163">
        <v>9</v>
      </c>
      <c r="G29" s="290">
        <v>15</v>
      </c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30">
        <v>25</v>
      </c>
      <c r="B30" s="275" t="s">
        <v>34</v>
      </c>
      <c r="C30" s="163">
        <v>0</v>
      </c>
      <c r="D30" s="163">
        <v>0</v>
      </c>
      <c r="E30" s="163">
        <v>0</v>
      </c>
      <c r="F30" s="269">
        <v>8</v>
      </c>
      <c r="G30" s="290">
        <v>28</v>
      </c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30">
        <v>26</v>
      </c>
      <c r="B31" s="276" t="s">
        <v>64</v>
      </c>
      <c r="C31" s="163">
        <v>0</v>
      </c>
      <c r="D31" s="270">
        <v>0</v>
      </c>
      <c r="E31" s="270">
        <v>0</v>
      </c>
      <c r="F31" s="271">
        <v>7</v>
      </c>
      <c r="G31" s="290">
        <v>53</v>
      </c>
      <c r="H31" s="4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30">
        <v>27</v>
      </c>
      <c r="B32" s="275" t="s">
        <v>35</v>
      </c>
      <c r="C32" s="163">
        <v>0</v>
      </c>
      <c r="D32" s="163">
        <v>0</v>
      </c>
      <c r="E32" s="163">
        <v>0</v>
      </c>
      <c r="F32" s="163">
        <v>6</v>
      </c>
      <c r="G32" s="290">
        <v>46</v>
      </c>
      <c r="H32" s="4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30"/>
      <c r="B33" s="276" t="s">
        <v>65</v>
      </c>
      <c r="C33" s="163"/>
      <c r="D33" s="268">
        <v>0</v>
      </c>
      <c r="E33" s="268">
        <v>0</v>
      </c>
      <c r="F33" s="268">
        <v>4</v>
      </c>
      <c r="G33" s="290">
        <v>26</v>
      </c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30">
        <v>28</v>
      </c>
      <c r="B34" s="275" t="s">
        <v>25</v>
      </c>
      <c r="C34" s="163">
        <v>0</v>
      </c>
      <c r="D34" s="268">
        <v>0</v>
      </c>
      <c r="E34" s="268">
        <v>0</v>
      </c>
      <c r="F34" s="268">
        <v>3</v>
      </c>
      <c r="G34" s="290">
        <v>11</v>
      </c>
      <c r="H34" s="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30">
        <v>29</v>
      </c>
      <c r="B35" s="272" t="s">
        <v>32</v>
      </c>
      <c r="C35" s="231">
        <v>0</v>
      </c>
      <c r="D35" s="273">
        <v>0</v>
      </c>
      <c r="E35" s="231">
        <v>0</v>
      </c>
      <c r="F35" s="231">
        <v>0</v>
      </c>
      <c r="G35" s="273">
        <v>0</v>
      </c>
      <c r="H35" s="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3"/>
      <c r="B36" s="99"/>
      <c r="C36" s="99"/>
      <c r="D36" s="54"/>
      <c r="E36" s="48"/>
      <c r="F36" s="55"/>
      <c r="G36" s="1"/>
      <c r="H36" s="4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3"/>
      <c r="B37" s="99"/>
      <c r="C37" s="99"/>
      <c r="D37" s="54"/>
      <c r="E37" s="48"/>
      <c r="F37" s="55"/>
      <c r="G37" s="1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3"/>
      <c r="B38" s="99"/>
      <c r="C38" s="99"/>
      <c r="D38" s="54"/>
      <c r="E38" s="48"/>
      <c r="F38" s="55"/>
      <c r="G38" s="1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3"/>
      <c r="B39" s="99"/>
      <c r="C39" s="99"/>
      <c r="D39" s="56"/>
      <c r="E39" s="48"/>
      <c r="F39" s="55"/>
      <c r="G39" s="1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3"/>
      <c r="B40" s="100"/>
      <c r="C40" s="100"/>
      <c r="D40" s="54"/>
      <c r="E40" s="22"/>
      <c r="F40" s="55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3"/>
      <c r="B41" s="100"/>
      <c r="C41" s="100"/>
      <c r="D41" s="57"/>
      <c r="E41" s="48"/>
      <c r="F41" s="55"/>
      <c r="G41" s="1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23"/>
      <c r="B42" s="323"/>
      <c r="C42" s="323"/>
      <c r="D42" s="323"/>
      <c r="E42" s="323"/>
      <c r="F42" s="323"/>
      <c r="G42" s="323"/>
      <c r="H42" s="32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9"/>
      <c r="F43" s="58"/>
      <c r="G43" s="1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Z8" sqref="Z8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27" t="s">
        <v>37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8" t="s">
        <v>39</v>
      </c>
      <c r="D5" s="97" t="s">
        <v>38</v>
      </c>
      <c r="E5" s="79">
        <v>1</v>
      </c>
      <c r="F5" s="80">
        <v>2</v>
      </c>
      <c r="G5" s="80">
        <v>3</v>
      </c>
      <c r="H5" s="81">
        <v>4</v>
      </c>
      <c r="I5" s="82">
        <v>5</v>
      </c>
      <c r="J5" s="63"/>
      <c r="K5" s="79">
        <v>6</v>
      </c>
      <c r="L5" s="80">
        <v>7</v>
      </c>
      <c r="M5" s="80">
        <v>8</v>
      </c>
      <c r="N5" s="81">
        <v>9</v>
      </c>
      <c r="O5" s="83">
        <v>10</v>
      </c>
      <c r="P5" s="68"/>
      <c r="Q5" s="84">
        <v>11</v>
      </c>
      <c r="R5" s="85">
        <v>12</v>
      </c>
      <c r="S5" s="85">
        <v>13</v>
      </c>
      <c r="T5" s="81">
        <v>14</v>
      </c>
      <c r="U5" s="83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32">
        <v>1</v>
      </c>
      <c r="B6" s="291" t="s">
        <v>72</v>
      </c>
      <c r="C6" s="236">
        <v>45224</v>
      </c>
      <c r="D6" s="237">
        <f>SUM(E6:I6,K6:O6,Q6:U6)</f>
        <v>2120</v>
      </c>
      <c r="E6" s="80">
        <v>129</v>
      </c>
      <c r="F6" s="80">
        <v>148</v>
      </c>
      <c r="G6" s="80">
        <v>144</v>
      </c>
      <c r="H6" s="81">
        <v>148</v>
      </c>
      <c r="I6" s="80">
        <v>135</v>
      </c>
      <c r="J6" s="238">
        <f>SUM(E6:I6)</f>
        <v>704</v>
      </c>
      <c r="K6" s="80">
        <v>140</v>
      </c>
      <c r="L6" s="80">
        <v>132</v>
      </c>
      <c r="M6" s="80">
        <v>144</v>
      </c>
      <c r="N6" s="81">
        <v>144</v>
      </c>
      <c r="O6" s="85">
        <v>148</v>
      </c>
      <c r="P6" s="238">
        <f>SUM(K6:O6)</f>
        <v>708</v>
      </c>
      <c r="Q6" s="293">
        <v>146</v>
      </c>
      <c r="R6" s="85">
        <v>143</v>
      </c>
      <c r="S6" s="85">
        <v>133</v>
      </c>
      <c r="T6" s="81">
        <v>142</v>
      </c>
      <c r="U6" s="294">
        <v>144</v>
      </c>
      <c r="V6" s="239">
        <f>SUM(Q6:U6)</f>
        <v>708</v>
      </c>
      <c r="W6" s="1"/>
      <c r="X6" s="1"/>
      <c r="Y6" s="1"/>
      <c r="Z6" s="1"/>
      <c r="AA6" s="1"/>
      <c r="AB6" s="1"/>
      <c r="AC6" s="1"/>
    </row>
    <row r="7" spans="1:29" ht="18.600000000000001">
      <c r="A7" s="232">
        <v>2</v>
      </c>
      <c r="B7" s="292" t="s">
        <v>46</v>
      </c>
      <c r="C7" s="69">
        <v>45238</v>
      </c>
      <c r="D7" s="240">
        <f>SUM(E7:I7,K7:O7,Q7:U7)</f>
        <v>2091</v>
      </c>
      <c r="E7" s="63">
        <v>147</v>
      </c>
      <c r="F7" s="63">
        <v>140</v>
      </c>
      <c r="G7" s="63">
        <v>140</v>
      </c>
      <c r="H7" s="63">
        <v>140</v>
      </c>
      <c r="I7" s="63">
        <v>126</v>
      </c>
      <c r="J7" s="98">
        <f>SUM(E7:I7)</f>
        <v>693</v>
      </c>
      <c r="K7" s="63">
        <v>148</v>
      </c>
      <c r="L7" s="63">
        <v>148</v>
      </c>
      <c r="M7" s="63">
        <v>129</v>
      </c>
      <c r="N7" s="63">
        <v>143</v>
      </c>
      <c r="O7" s="63">
        <v>148</v>
      </c>
      <c r="P7" s="98">
        <f>SUM(K7:O7)</f>
        <v>716</v>
      </c>
      <c r="Q7" s="63">
        <v>140</v>
      </c>
      <c r="R7" s="63">
        <v>126</v>
      </c>
      <c r="S7" s="63">
        <v>128</v>
      </c>
      <c r="T7" s="63">
        <v>144</v>
      </c>
      <c r="U7" s="63">
        <v>144</v>
      </c>
      <c r="V7" s="243">
        <f>SUM(Q7:U7)</f>
        <v>682</v>
      </c>
      <c r="W7" s="1"/>
      <c r="X7" s="1"/>
      <c r="Y7" s="1"/>
      <c r="Z7" s="1"/>
      <c r="AA7" s="1"/>
      <c r="AB7" s="1"/>
      <c r="AC7" s="1"/>
    </row>
    <row r="8" spans="1:29" ht="18.600000000000001">
      <c r="A8" s="232">
        <v>3</v>
      </c>
      <c r="B8" s="233" t="s">
        <v>45</v>
      </c>
      <c r="C8" s="69">
        <v>45238</v>
      </c>
      <c r="D8" s="240">
        <f>SUM(E8:I8,K8:O8,Q8:U8)</f>
        <v>2045</v>
      </c>
      <c r="E8" s="63">
        <v>143</v>
      </c>
      <c r="F8" s="63">
        <v>142</v>
      </c>
      <c r="G8" s="63">
        <v>148</v>
      </c>
      <c r="H8" s="67">
        <v>130</v>
      </c>
      <c r="I8" s="63">
        <v>129</v>
      </c>
      <c r="J8" s="98">
        <f>SUM(E8:I8)</f>
        <v>692</v>
      </c>
      <c r="K8" s="63">
        <v>144</v>
      </c>
      <c r="L8" s="63">
        <v>109</v>
      </c>
      <c r="M8" s="63">
        <v>144</v>
      </c>
      <c r="N8" s="67">
        <v>140</v>
      </c>
      <c r="O8" s="241">
        <v>126</v>
      </c>
      <c r="P8" s="98">
        <f>SUM(K8:O8)</f>
        <v>663</v>
      </c>
      <c r="Q8" s="242">
        <v>135</v>
      </c>
      <c r="R8" s="241">
        <v>140</v>
      </c>
      <c r="S8" s="70">
        <v>142</v>
      </c>
      <c r="T8" s="67">
        <v>144</v>
      </c>
      <c r="U8" s="241">
        <v>129</v>
      </c>
      <c r="V8" s="243">
        <f>SUM(Q8:U8)</f>
        <v>690</v>
      </c>
      <c r="W8" s="1"/>
      <c r="X8" s="1"/>
      <c r="Y8" s="1"/>
      <c r="Z8" s="1"/>
      <c r="AA8" s="1"/>
      <c r="AB8" s="1"/>
      <c r="AC8" s="1"/>
    </row>
    <row r="9" spans="1:29" ht="18.600000000000001">
      <c r="A9" s="232">
        <v>4</v>
      </c>
      <c r="B9" s="233" t="s">
        <v>2</v>
      </c>
      <c r="C9" s="69">
        <v>45238</v>
      </c>
      <c r="D9" s="240">
        <f>SUM(E9:I9,K9:O9,Q9:U9)</f>
        <v>2009</v>
      </c>
      <c r="E9" s="63">
        <v>129</v>
      </c>
      <c r="F9" s="63">
        <v>126</v>
      </c>
      <c r="G9" s="63">
        <v>129</v>
      </c>
      <c r="H9" s="67">
        <v>142</v>
      </c>
      <c r="I9" s="63">
        <v>144</v>
      </c>
      <c r="J9" s="98">
        <f>SUM(E9:I9)</f>
        <v>670</v>
      </c>
      <c r="K9" s="63">
        <v>131</v>
      </c>
      <c r="L9" s="63">
        <v>128</v>
      </c>
      <c r="M9" s="63">
        <v>144</v>
      </c>
      <c r="N9" s="67">
        <v>135</v>
      </c>
      <c r="O9" s="241">
        <v>126</v>
      </c>
      <c r="P9" s="98">
        <f>SUM(K9:O9)</f>
        <v>664</v>
      </c>
      <c r="Q9" s="86">
        <v>140</v>
      </c>
      <c r="R9" s="70">
        <v>128</v>
      </c>
      <c r="S9" s="70">
        <v>139</v>
      </c>
      <c r="T9" s="67">
        <v>140</v>
      </c>
      <c r="U9" s="241">
        <v>128</v>
      </c>
      <c r="V9" s="243">
        <f>SUM(Q9:U9)</f>
        <v>675</v>
      </c>
      <c r="W9" s="1"/>
      <c r="X9" s="1"/>
      <c r="Y9" s="1"/>
      <c r="Z9" s="1"/>
      <c r="AA9" s="1"/>
      <c r="AB9" s="1"/>
      <c r="AC9" s="1"/>
    </row>
    <row r="10" spans="1:29" ht="18.600000000000001">
      <c r="A10" s="232">
        <v>5</v>
      </c>
      <c r="B10" s="233" t="s">
        <v>3</v>
      </c>
      <c r="C10" s="69">
        <v>45238</v>
      </c>
      <c r="D10" s="240">
        <f>SUM(E10:I10,K10:O10,Q10:U10)</f>
        <v>1989</v>
      </c>
      <c r="E10" s="63">
        <v>142</v>
      </c>
      <c r="F10" s="63">
        <v>127</v>
      </c>
      <c r="G10" s="63">
        <v>144</v>
      </c>
      <c r="H10" s="67">
        <v>144</v>
      </c>
      <c r="I10" s="63">
        <v>129</v>
      </c>
      <c r="J10" s="98">
        <f>SUM(E10:I10)</f>
        <v>686</v>
      </c>
      <c r="K10" s="63">
        <v>126</v>
      </c>
      <c r="L10" s="63">
        <v>140</v>
      </c>
      <c r="M10" s="63">
        <v>115</v>
      </c>
      <c r="N10" s="67">
        <v>118</v>
      </c>
      <c r="O10" s="241">
        <v>127</v>
      </c>
      <c r="P10" s="98">
        <f>SUM(K10:O10)</f>
        <v>626</v>
      </c>
      <c r="Q10" s="86">
        <v>143</v>
      </c>
      <c r="R10" s="86">
        <v>144</v>
      </c>
      <c r="S10" s="86">
        <v>132</v>
      </c>
      <c r="T10" s="62">
        <v>118</v>
      </c>
      <c r="U10" s="241">
        <v>140</v>
      </c>
      <c r="V10" s="243">
        <f>SUM(Q10:U10)</f>
        <v>677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32">
        <v>6</v>
      </c>
      <c r="B11" s="233" t="s">
        <v>11</v>
      </c>
      <c r="C11" s="69">
        <v>45196</v>
      </c>
      <c r="D11" s="240">
        <f>SUM(E11:I11,K11:O11,Q11:U11)</f>
        <v>1986</v>
      </c>
      <c r="E11" s="63">
        <v>143</v>
      </c>
      <c r="F11" s="63">
        <v>111</v>
      </c>
      <c r="G11" s="63">
        <v>141</v>
      </c>
      <c r="H11" s="67">
        <v>131</v>
      </c>
      <c r="I11" s="63">
        <v>125</v>
      </c>
      <c r="J11" s="98">
        <f>SUM(E11:I11)</f>
        <v>651</v>
      </c>
      <c r="K11" s="63">
        <v>116</v>
      </c>
      <c r="L11" s="63">
        <v>140</v>
      </c>
      <c r="M11" s="63">
        <v>142</v>
      </c>
      <c r="N11" s="67">
        <v>129</v>
      </c>
      <c r="O11" s="70">
        <v>140</v>
      </c>
      <c r="P11" s="98">
        <f>SUM(K11:O11)</f>
        <v>667</v>
      </c>
      <c r="Q11" s="70">
        <v>129</v>
      </c>
      <c r="R11" s="70">
        <v>137</v>
      </c>
      <c r="S11" s="70">
        <v>132</v>
      </c>
      <c r="T11" s="67">
        <v>144</v>
      </c>
      <c r="U11" s="241">
        <v>126</v>
      </c>
      <c r="V11" s="243">
        <f>SUM(Q11:U11)</f>
        <v>668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32">
        <v>7</v>
      </c>
      <c r="B12" s="233" t="s">
        <v>59</v>
      </c>
      <c r="C12" s="69">
        <v>45210</v>
      </c>
      <c r="D12" s="240">
        <f>SUM(E12:I12,K12:O12,Q12:U12)</f>
        <v>1957</v>
      </c>
      <c r="E12" s="63">
        <v>120</v>
      </c>
      <c r="F12" s="63">
        <v>127</v>
      </c>
      <c r="G12" s="63">
        <v>114</v>
      </c>
      <c r="H12" s="67">
        <v>140</v>
      </c>
      <c r="I12" s="63">
        <v>140</v>
      </c>
      <c r="J12" s="98">
        <f>SUM(E12:I12)</f>
        <v>641</v>
      </c>
      <c r="K12" s="63">
        <v>127</v>
      </c>
      <c r="L12" s="63">
        <v>132</v>
      </c>
      <c r="M12" s="63">
        <v>128</v>
      </c>
      <c r="N12" s="67">
        <v>140</v>
      </c>
      <c r="O12" s="70">
        <v>129</v>
      </c>
      <c r="P12" s="98">
        <f>SUM(K12:O12)</f>
        <v>656</v>
      </c>
      <c r="Q12" s="86">
        <v>129</v>
      </c>
      <c r="R12" s="70">
        <v>140</v>
      </c>
      <c r="S12" s="70">
        <v>128</v>
      </c>
      <c r="T12" s="67">
        <v>134</v>
      </c>
      <c r="U12" s="241">
        <v>129</v>
      </c>
      <c r="V12" s="243">
        <f>SUM(Q12:U12)</f>
        <v>660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32">
        <v>8</v>
      </c>
      <c r="B13" s="233" t="s">
        <v>21</v>
      </c>
      <c r="C13" s="69">
        <v>45224</v>
      </c>
      <c r="D13" s="240">
        <f>SUM(E13:I13,K13:O13,Q13:U13)</f>
        <v>1941</v>
      </c>
      <c r="E13" s="63">
        <v>140</v>
      </c>
      <c r="F13" s="63">
        <v>120</v>
      </c>
      <c r="G13" s="63">
        <v>126</v>
      </c>
      <c r="H13" s="67">
        <v>122</v>
      </c>
      <c r="I13" s="63">
        <v>124</v>
      </c>
      <c r="J13" s="98">
        <f>SUM(E13:I13)</f>
        <v>632</v>
      </c>
      <c r="K13" s="63">
        <v>126</v>
      </c>
      <c r="L13" s="63">
        <v>127</v>
      </c>
      <c r="M13" s="63">
        <v>140</v>
      </c>
      <c r="N13" s="67">
        <v>140</v>
      </c>
      <c r="O13" s="241">
        <v>126</v>
      </c>
      <c r="P13" s="98">
        <f>SUM(K13:O13)</f>
        <v>659</v>
      </c>
      <c r="Q13" s="70">
        <v>140</v>
      </c>
      <c r="R13" s="70">
        <v>128</v>
      </c>
      <c r="S13" s="70">
        <v>129</v>
      </c>
      <c r="T13" s="67">
        <v>126</v>
      </c>
      <c r="U13" s="241">
        <v>127</v>
      </c>
      <c r="V13" s="243">
        <f>SUM(Q13:U13)</f>
        <v>650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32">
        <v>9</v>
      </c>
      <c r="B14" s="233" t="s">
        <v>20</v>
      </c>
      <c r="C14" s="69">
        <v>45196</v>
      </c>
      <c r="D14" s="240">
        <f>SUM(E14:I14,K14:O14,Q14:U14)</f>
        <v>1931</v>
      </c>
      <c r="E14" s="63">
        <v>143</v>
      </c>
      <c r="F14" s="63">
        <v>108</v>
      </c>
      <c r="G14" s="63">
        <v>123</v>
      </c>
      <c r="H14" s="67">
        <v>109</v>
      </c>
      <c r="I14" s="63">
        <v>125</v>
      </c>
      <c r="J14" s="98">
        <f>SUM(E14:I14)</f>
        <v>608</v>
      </c>
      <c r="K14" s="63">
        <v>140</v>
      </c>
      <c r="L14" s="63">
        <v>140</v>
      </c>
      <c r="M14" s="63">
        <v>140</v>
      </c>
      <c r="N14" s="67">
        <v>113</v>
      </c>
      <c r="O14" s="241">
        <v>140</v>
      </c>
      <c r="P14" s="98">
        <f>SUM(K14:O14)</f>
        <v>673</v>
      </c>
      <c r="Q14" s="241">
        <v>140</v>
      </c>
      <c r="R14" s="241">
        <v>124</v>
      </c>
      <c r="S14" s="70">
        <v>144</v>
      </c>
      <c r="T14" s="67">
        <v>115</v>
      </c>
      <c r="U14" s="241">
        <v>127</v>
      </c>
      <c r="V14" s="243">
        <f>SUM(Q14:U14)</f>
        <v>650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32">
        <v>10</v>
      </c>
      <c r="B15" s="233" t="s">
        <v>18</v>
      </c>
      <c r="C15" s="69">
        <v>45196</v>
      </c>
      <c r="D15" s="240">
        <f>SUM(E15:I15,K15:O15,Q15:U15)</f>
        <v>1905</v>
      </c>
      <c r="E15" s="63">
        <v>128</v>
      </c>
      <c r="F15" s="63">
        <v>120</v>
      </c>
      <c r="G15" s="63">
        <v>124</v>
      </c>
      <c r="H15" s="67">
        <v>123</v>
      </c>
      <c r="I15" s="63">
        <v>126</v>
      </c>
      <c r="J15" s="98">
        <f>SUM(E15:I15)</f>
        <v>621</v>
      </c>
      <c r="K15" s="63">
        <v>111</v>
      </c>
      <c r="L15" s="63">
        <v>126</v>
      </c>
      <c r="M15" s="63">
        <v>142</v>
      </c>
      <c r="N15" s="67">
        <v>127</v>
      </c>
      <c r="O15" s="241">
        <v>128</v>
      </c>
      <c r="P15" s="98">
        <f>SUM(K15:O15)</f>
        <v>634</v>
      </c>
      <c r="Q15" s="86">
        <v>140</v>
      </c>
      <c r="R15" s="86">
        <v>99</v>
      </c>
      <c r="S15" s="86">
        <v>125</v>
      </c>
      <c r="T15" s="62">
        <v>144</v>
      </c>
      <c r="U15" s="241">
        <v>142</v>
      </c>
      <c r="V15" s="243">
        <f>SUM(Q15:U15)</f>
        <v>650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32">
        <v>11</v>
      </c>
      <c r="B16" s="233" t="s">
        <v>23</v>
      </c>
      <c r="C16" s="69">
        <v>45196</v>
      </c>
      <c r="D16" s="240">
        <f>SUM(E16:I16,K16:O16,Q16:U16)</f>
        <v>1892</v>
      </c>
      <c r="E16" s="63">
        <v>124</v>
      </c>
      <c r="F16" s="63">
        <v>120</v>
      </c>
      <c r="G16" s="63">
        <v>124</v>
      </c>
      <c r="H16" s="67">
        <v>132</v>
      </c>
      <c r="I16" s="63">
        <v>132</v>
      </c>
      <c r="J16" s="98">
        <f>SUM(E16:I16)</f>
        <v>632</v>
      </c>
      <c r="K16" s="63">
        <v>122</v>
      </c>
      <c r="L16" s="63">
        <v>125</v>
      </c>
      <c r="M16" s="63">
        <v>140</v>
      </c>
      <c r="N16" s="67">
        <v>126</v>
      </c>
      <c r="O16" s="241">
        <v>122</v>
      </c>
      <c r="P16" s="98">
        <f>SUM(K16:O16)</f>
        <v>635</v>
      </c>
      <c r="Q16" s="86">
        <v>120</v>
      </c>
      <c r="R16" s="70">
        <v>128</v>
      </c>
      <c r="S16" s="70">
        <v>119</v>
      </c>
      <c r="T16" s="67">
        <v>129</v>
      </c>
      <c r="U16" s="241">
        <v>129</v>
      </c>
      <c r="V16" s="243">
        <f>SUM(Q16:U16)</f>
        <v>625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32">
        <v>12</v>
      </c>
      <c r="B17" s="233" t="s">
        <v>50</v>
      </c>
      <c r="C17" s="69">
        <v>45238</v>
      </c>
      <c r="D17" s="240">
        <f>SUM(E17:I17,K17:O17,Q17:U17)</f>
        <v>1891</v>
      </c>
      <c r="E17" s="63">
        <v>112</v>
      </c>
      <c r="F17" s="63">
        <v>127</v>
      </c>
      <c r="G17" s="63">
        <v>128</v>
      </c>
      <c r="H17" s="63">
        <v>131</v>
      </c>
      <c r="I17" s="63">
        <v>120</v>
      </c>
      <c r="J17" s="98">
        <f>SUM(E17:I17)</f>
        <v>618</v>
      </c>
      <c r="K17" s="63">
        <v>140</v>
      </c>
      <c r="L17" s="63">
        <v>132</v>
      </c>
      <c r="M17" s="63">
        <v>125</v>
      </c>
      <c r="N17" s="63">
        <v>135</v>
      </c>
      <c r="O17" s="63">
        <v>124</v>
      </c>
      <c r="P17" s="98">
        <f>SUM(K17:O17)</f>
        <v>656</v>
      </c>
      <c r="Q17" s="86">
        <v>117</v>
      </c>
      <c r="R17" s="86">
        <v>124</v>
      </c>
      <c r="S17" s="86">
        <v>120</v>
      </c>
      <c r="T17" s="86">
        <v>128</v>
      </c>
      <c r="U17" s="86">
        <v>128</v>
      </c>
      <c r="V17" s="243">
        <f>SUM(Q17:U17)</f>
        <v>617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32">
        <v>13</v>
      </c>
      <c r="B18" s="233" t="s">
        <v>19</v>
      </c>
      <c r="C18" s="69">
        <v>45210</v>
      </c>
      <c r="D18" s="240">
        <f>SUM(E18:I18,K18:O18,Q18:U18)</f>
        <v>1888</v>
      </c>
      <c r="E18" s="63">
        <v>127</v>
      </c>
      <c r="F18" s="63">
        <v>126</v>
      </c>
      <c r="G18" s="63">
        <v>127</v>
      </c>
      <c r="H18" s="67">
        <v>128</v>
      </c>
      <c r="I18" s="63">
        <v>120</v>
      </c>
      <c r="J18" s="98">
        <f>SUM(E18:I18)</f>
        <v>628</v>
      </c>
      <c r="K18" s="63">
        <v>122</v>
      </c>
      <c r="L18" s="63">
        <v>133</v>
      </c>
      <c r="M18" s="63">
        <v>116</v>
      </c>
      <c r="N18" s="67">
        <v>120</v>
      </c>
      <c r="O18" s="241">
        <v>140</v>
      </c>
      <c r="P18" s="98">
        <f>SUM(K18:O18)</f>
        <v>631</v>
      </c>
      <c r="Q18" s="86">
        <v>140</v>
      </c>
      <c r="R18" s="70">
        <v>123</v>
      </c>
      <c r="S18" s="70">
        <v>124</v>
      </c>
      <c r="T18" s="67">
        <v>112</v>
      </c>
      <c r="U18" s="241">
        <v>130</v>
      </c>
      <c r="V18" s="243">
        <f>SUM(Q18:U18)</f>
        <v>629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32">
        <v>14</v>
      </c>
      <c r="B19" s="233" t="s">
        <v>26</v>
      </c>
      <c r="C19" s="69">
        <v>45196</v>
      </c>
      <c r="D19" s="240">
        <f>SUM(E19:I19,K19:O19,Q19:U19)</f>
        <v>1848</v>
      </c>
      <c r="E19" s="63">
        <v>107</v>
      </c>
      <c r="F19" s="63">
        <v>112</v>
      </c>
      <c r="G19" s="63">
        <v>109</v>
      </c>
      <c r="H19" s="67">
        <v>122</v>
      </c>
      <c r="I19" s="63">
        <v>121</v>
      </c>
      <c r="J19" s="98">
        <f>SUM(E19:I19)</f>
        <v>571</v>
      </c>
      <c r="K19" s="63">
        <v>129</v>
      </c>
      <c r="L19" s="63">
        <v>125</v>
      </c>
      <c r="M19" s="63">
        <v>140</v>
      </c>
      <c r="N19" s="67">
        <v>129</v>
      </c>
      <c r="O19" s="241">
        <v>121</v>
      </c>
      <c r="P19" s="98">
        <f>SUM(K19:O19)</f>
        <v>644</v>
      </c>
      <c r="Q19" s="86">
        <v>127</v>
      </c>
      <c r="R19" s="70">
        <v>128</v>
      </c>
      <c r="S19" s="70">
        <v>128</v>
      </c>
      <c r="T19" s="67">
        <v>128</v>
      </c>
      <c r="U19" s="241">
        <v>122</v>
      </c>
      <c r="V19" s="243">
        <f>SUM(Q19:U19)</f>
        <v>633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32">
        <v>15</v>
      </c>
      <c r="B20" s="233" t="s">
        <v>49</v>
      </c>
      <c r="C20" s="69">
        <v>45210</v>
      </c>
      <c r="D20" s="240">
        <f>SUM(E20:I20,K20:O20,Q20:U20)</f>
        <v>1842</v>
      </c>
      <c r="E20" s="63">
        <v>113</v>
      </c>
      <c r="F20" s="63">
        <v>119</v>
      </c>
      <c r="G20" s="63">
        <v>127</v>
      </c>
      <c r="H20" s="63">
        <v>126</v>
      </c>
      <c r="I20" s="63">
        <v>127</v>
      </c>
      <c r="J20" s="98">
        <f>SUM(E20:I20)</f>
        <v>612</v>
      </c>
      <c r="K20" s="63">
        <v>114</v>
      </c>
      <c r="L20" s="63">
        <v>121</v>
      </c>
      <c r="M20" s="63">
        <v>131</v>
      </c>
      <c r="N20" s="63">
        <v>127</v>
      </c>
      <c r="O20" s="63">
        <v>124</v>
      </c>
      <c r="P20" s="98">
        <f>SUM(K20:O20)</f>
        <v>617</v>
      </c>
      <c r="Q20" s="86">
        <v>125</v>
      </c>
      <c r="R20" s="86">
        <v>125</v>
      </c>
      <c r="S20" s="86">
        <v>124</v>
      </c>
      <c r="T20" s="86">
        <v>115</v>
      </c>
      <c r="U20" s="86">
        <v>124</v>
      </c>
      <c r="V20" s="243">
        <f>SUM(Q20:U20)</f>
        <v>613</v>
      </c>
      <c r="W20" s="1"/>
      <c r="X20" s="1"/>
      <c r="Y20" s="1"/>
      <c r="Z20" s="1"/>
      <c r="AA20" s="1"/>
      <c r="AB20" s="1"/>
      <c r="AC20" s="1"/>
    </row>
    <row r="21" spans="1:29" ht="18.600000000000001">
      <c r="A21" s="232">
        <v>16</v>
      </c>
      <c r="B21" s="233" t="s">
        <v>52</v>
      </c>
      <c r="C21" s="69">
        <v>45210</v>
      </c>
      <c r="D21" s="240">
        <f>SUM(E21:I21,K21:O21,Q21:U21)</f>
        <v>1825</v>
      </c>
      <c r="E21" s="63">
        <v>111</v>
      </c>
      <c r="F21" s="63">
        <v>124</v>
      </c>
      <c r="G21" s="63">
        <v>123</v>
      </c>
      <c r="H21" s="67">
        <v>109</v>
      </c>
      <c r="I21" s="63">
        <v>125</v>
      </c>
      <c r="J21" s="98">
        <f>SUM(E21:I21)</f>
        <v>592</v>
      </c>
      <c r="K21" s="63">
        <v>129</v>
      </c>
      <c r="L21" s="63">
        <v>125</v>
      </c>
      <c r="M21" s="63">
        <v>126</v>
      </c>
      <c r="N21" s="67">
        <v>122</v>
      </c>
      <c r="O21" s="70">
        <v>124</v>
      </c>
      <c r="P21" s="98">
        <f>SUM(K21:O21)</f>
        <v>626</v>
      </c>
      <c r="Q21" s="86">
        <v>127</v>
      </c>
      <c r="R21" s="70">
        <v>124</v>
      </c>
      <c r="S21" s="70">
        <v>107</v>
      </c>
      <c r="T21" s="67">
        <v>128</v>
      </c>
      <c r="U21" s="241">
        <v>121</v>
      </c>
      <c r="V21" s="243">
        <f>SUM(Q21:U21)</f>
        <v>607</v>
      </c>
      <c r="W21" s="1"/>
      <c r="X21" s="1"/>
      <c r="Y21" s="1"/>
      <c r="Z21" s="1"/>
      <c r="AA21" s="1"/>
      <c r="AB21" s="1"/>
      <c r="AC21" s="1"/>
    </row>
    <row r="22" spans="1:29" ht="19.2">
      <c r="A22" s="232">
        <v>17</v>
      </c>
      <c r="B22" s="234" t="s">
        <v>42</v>
      </c>
      <c r="C22" s="69">
        <v>45238</v>
      </c>
      <c r="D22" s="240">
        <f>SUM(E22:I22,K22:O22,Q22:U22)</f>
        <v>1824</v>
      </c>
      <c r="E22" s="63">
        <v>109</v>
      </c>
      <c r="F22" s="63">
        <v>126</v>
      </c>
      <c r="G22" s="63">
        <v>124</v>
      </c>
      <c r="H22" s="63">
        <v>124</v>
      </c>
      <c r="I22" s="63">
        <v>120</v>
      </c>
      <c r="J22" s="98">
        <f>SUM(E22:I22)</f>
        <v>603</v>
      </c>
      <c r="K22" s="63">
        <v>124</v>
      </c>
      <c r="L22" s="63">
        <v>112</v>
      </c>
      <c r="M22" s="63">
        <v>113</v>
      </c>
      <c r="N22" s="63">
        <v>123</v>
      </c>
      <c r="O22" s="63">
        <v>129</v>
      </c>
      <c r="P22" s="98">
        <f>SUM(K22:O22)</f>
        <v>601</v>
      </c>
      <c r="Q22" s="63">
        <v>117</v>
      </c>
      <c r="R22" s="63">
        <v>129</v>
      </c>
      <c r="S22" s="63">
        <v>121</v>
      </c>
      <c r="T22" s="63">
        <v>123</v>
      </c>
      <c r="U22" s="63">
        <v>130</v>
      </c>
      <c r="V22" s="243">
        <f>SUM(Q22:U22)</f>
        <v>620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32">
        <v>18</v>
      </c>
      <c r="B23" s="233" t="s">
        <v>24</v>
      </c>
      <c r="C23" s="69">
        <v>45210</v>
      </c>
      <c r="D23" s="240">
        <f>SUM(E23:I23,K23:O23,Q23:U23)</f>
        <v>1814</v>
      </c>
      <c r="E23" s="63">
        <v>123</v>
      </c>
      <c r="F23" s="63">
        <v>124</v>
      </c>
      <c r="G23" s="63">
        <v>122</v>
      </c>
      <c r="H23" s="67">
        <v>120</v>
      </c>
      <c r="I23" s="63">
        <v>123</v>
      </c>
      <c r="J23" s="98">
        <f>SUM(E23:I23)</f>
        <v>612</v>
      </c>
      <c r="K23" s="63">
        <v>123</v>
      </c>
      <c r="L23" s="63">
        <v>125</v>
      </c>
      <c r="M23" s="63">
        <v>117</v>
      </c>
      <c r="N23" s="67">
        <v>120</v>
      </c>
      <c r="O23" s="241">
        <v>123</v>
      </c>
      <c r="P23" s="98">
        <f>SUM(K23:O23)</f>
        <v>608</v>
      </c>
      <c r="Q23" s="86">
        <v>124</v>
      </c>
      <c r="R23" s="70">
        <v>120</v>
      </c>
      <c r="S23" s="70">
        <v>115</v>
      </c>
      <c r="T23" s="67">
        <v>111</v>
      </c>
      <c r="U23" s="241">
        <v>124</v>
      </c>
      <c r="V23" s="243">
        <f>SUM(Q23:U23)</f>
        <v>594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32">
        <v>19</v>
      </c>
      <c r="B24" s="233" t="s">
        <v>22</v>
      </c>
      <c r="C24" s="69">
        <v>45224</v>
      </c>
      <c r="D24" s="240">
        <f>SUM(E24:I24,K24:O24,Q24:U24)</f>
        <v>1785</v>
      </c>
      <c r="E24" s="63">
        <v>108</v>
      </c>
      <c r="F24" s="63">
        <v>113</v>
      </c>
      <c r="G24" s="63">
        <v>107</v>
      </c>
      <c r="H24" s="67">
        <v>125</v>
      </c>
      <c r="I24" s="63">
        <v>129</v>
      </c>
      <c r="J24" s="98">
        <f>SUM(E24:I24)</f>
        <v>582</v>
      </c>
      <c r="K24" s="63">
        <v>129</v>
      </c>
      <c r="L24" s="63">
        <v>112</v>
      </c>
      <c r="M24" s="63">
        <v>124</v>
      </c>
      <c r="N24" s="67">
        <v>112</v>
      </c>
      <c r="O24" s="241">
        <v>126</v>
      </c>
      <c r="P24" s="98">
        <f>SUM(K24:O24)</f>
        <v>603</v>
      </c>
      <c r="Q24" s="86">
        <v>127</v>
      </c>
      <c r="R24" s="70">
        <v>117</v>
      </c>
      <c r="S24" s="70">
        <v>109</v>
      </c>
      <c r="T24" s="67">
        <v>123</v>
      </c>
      <c r="U24" s="241">
        <v>124</v>
      </c>
      <c r="V24" s="243">
        <f>SUM(Q24:U24)</f>
        <v>600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32">
        <v>20</v>
      </c>
      <c r="B25" s="233" t="s">
        <v>31</v>
      </c>
      <c r="C25" s="69">
        <v>45224</v>
      </c>
      <c r="D25" s="240">
        <f>SUM(E25:I25,K25:O25,Q25:U25)</f>
        <v>1765</v>
      </c>
      <c r="E25" s="63">
        <v>120</v>
      </c>
      <c r="F25" s="63">
        <v>111</v>
      </c>
      <c r="G25" s="63">
        <v>105</v>
      </c>
      <c r="H25" s="67">
        <v>108</v>
      </c>
      <c r="I25" s="63">
        <v>142</v>
      </c>
      <c r="J25" s="98">
        <f>SUM(E25:I25)</f>
        <v>586</v>
      </c>
      <c r="K25" s="63">
        <v>129</v>
      </c>
      <c r="L25" s="63">
        <v>107</v>
      </c>
      <c r="M25" s="63">
        <v>125</v>
      </c>
      <c r="N25" s="67">
        <v>109</v>
      </c>
      <c r="O25" s="70">
        <v>125</v>
      </c>
      <c r="P25" s="98">
        <f>SUM(K25:O25)</f>
        <v>595</v>
      </c>
      <c r="Q25" s="86">
        <v>120</v>
      </c>
      <c r="R25" s="70">
        <v>113</v>
      </c>
      <c r="S25" s="70">
        <v>108</v>
      </c>
      <c r="T25" s="67">
        <v>117</v>
      </c>
      <c r="U25" s="241">
        <v>126</v>
      </c>
      <c r="V25" s="243">
        <f>SUM(Q25:U25)</f>
        <v>584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32">
        <v>21</v>
      </c>
      <c r="B26" s="233" t="s">
        <v>28</v>
      </c>
      <c r="C26" s="69">
        <v>45210</v>
      </c>
      <c r="D26" s="240">
        <f>SUM(E26:I26,K26:O26,Q26:U26)</f>
        <v>1753</v>
      </c>
      <c r="E26" s="63">
        <v>112</v>
      </c>
      <c r="F26" s="63">
        <v>119</v>
      </c>
      <c r="G26" s="63">
        <v>108</v>
      </c>
      <c r="H26" s="67">
        <v>123</v>
      </c>
      <c r="I26" s="63">
        <v>129</v>
      </c>
      <c r="J26" s="98">
        <f>SUM(E26:I26)</f>
        <v>591</v>
      </c>
      <c r="K26" s="63">
        <v>91</v>
      </c>
      <c r="L26" s="63">
        <v>111</v>
      </c>
      <c r="M26" s="63">
        <v>120</v>
      </c>
      <c r="N26" s="67">
        <v>113</v>
      </c>
      <c r="O26" s="241">
        <v>106</v>
      </c>
      <c r="P26" s="98">
        <f>SUM(K26:O26)</f>
        <v>541</v>
      </c>
      <c r="Q26" s="86">
        <v>123</v>
      </c>
      <c r="R26" s="70">
        <v>123</v>
      </c>
      <c r="S26" s="70">
        <v>127</v>
      </c>
      <c r="T26" s="67">
        <v>126</v>
      </c>
      <c r="U26" s="241">
        <v>122</v>
      </c>
      <c r="V26" s="243">
        <f>SUM(Q26:U26)</f>
        <v>621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32">
        <v>22</v>
      </c>
      <c r="B27" s="233" t="s">
        <v>30</v>
      </c>
      <c r="C27" s="69">
        <v>45210</v>
      </c>
      <c r="D27" s="240">
        <f>SUM(E27:I27,K27:O27,Q27:U27)</f>
        <v>1742</v>
      </c>
      <c r="E27" s="63">
        <v>120</v>
      </c>
      <c r="F27" s="63">
        <v>118</v>
      </c>
      <c r="G27" s="63">
        <v>123</v>
      </c>
      <c r="H27" s="67">
        <v>125</v>
      </c>
      <c r="I27" s="63">
        <v>108</v>
      </c>
      <c r="J27" s="98">
        <f>SUM(E27:I27)</f>
        <v>594</v>
      </c>
      <c r="K27" s="63">
        <v>132</v>
      </c>
      <c r="L27" s="63">
        <v>113</v>
      </c>
      <c r="M27" s="63">
        <v>113</v>
      </c>
      <c r="N27" s="67">
        <v>107</v>
      </c>
      <c r="O27" s="241">
        <v>111</v>
      </c>
      <c r="P27" s="98">
        <f>SUM(K27:O27)</f>
        <v>576</v>
      </c>
      <c r="Q27" s="86">
        <v>110</v>
      </c>
      <c r="R27" s="70">
        <v>132</v>
      </c>
      <c r="S27" s="70">
        <v>120</v>
      </c>
      <c r="T27" s="67">
        <v>103</v>
      </c>
      <c r="U27" s="241">
        <v>107</v>
      </c>
      <c r="V27" s="243">
        <f>SUM(Q27:U27)</f>
        <v>572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32">
        <v>23</v>
      </c>
      <c r="B28" s="233" t="s">
        <v>29</v>
      </c>
      <c r="C28" s="69">
        <v>45210</v>
      </c>
      <c r="D28" s="240">
        <f>SUM(E28:I28,K28:O28,Q28:U28)</f>
        <v>1718</v>
      </c>
      <c r="E28" s="63">
        <v>101</v>
      </c>
      <c r="F28" s="63">
        <v>111</v>
      </c>
      <c r="G28" s="63">
        <v>122</v>
      </c>
      <c r="H28" s="67">
        <v>123</v>
      </c>
      <c r="I28" s="63">
        <v>103</v>
      </c>
      <c r="J28" s="98">
        <f>SUM(E28:I28)</f>
        <v>560</v>
      </c>
      <c r="K28" s="63">
        <v>115</v>
      </c>
      <c r="L28" s="63">
        <v>128</v>
      </c>
      <c r="M28" s="63">
        <v>120</v>
      </c>
      <c r="N28" s="67">
        <v>109</v>
      </c>
      <c r="O28" s="241">
        <v>106</v>
      </c>
      <c r="P28" s="98">
        <f>SUM(K28:O28)</f>
        <v>578</v>
      </c>
      <c r="Q28" s="86">
        <v>121</v>
      </c>
      <c r="R28" s="70">
        <v>123</v>
      </c>
      <c r="S28" s="70">
        <v>126</v>
      </c>
      <c r="T28" s="67">
        <v>104</v>
      </c>
      <c r="U28" s="241">
        <v>106</v>
      </c>
      <c r="V28" s="243">
        <f>SUM(Q28:U28)</f>
        <v>580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32">
        <v>24</v>
      </c>
      <c r="B29" s="233" t="s">
        <v>33</v>
      </c>
      <c r="C29" s="69">
        <v>45238</v>
      </c>
      <c r="D29" s="240">
        <f>SUM(E29:I29,K29:O29,Q29:U29)</f>
        <v>1714</v>
      </c>
      <c r="E29" s="63">
        <v>124</v>
      </c>
      <c r="F29" s="63">
        <v>92</v>
      </c>
      <c r="G29" s="63">
        <v>94</v>
      </c>
      <c r="H29" s="67">
        <v>126</v>
      </c>
      <c r="I29" s="63">
        <v>114</v>
      </c>
      <c r="J29" s="98">
        <f>SUM(E29:I29)</f>
        <v>550</v>
      </c>
      <c r="K29" s="63">
        <v>126</v>
      </c>
      <c r="L29" s="63">
        <v>103</v>
      </c>
      <c r="M29" s="63">
        <v>119</v>
      </c>
      <c r="N29" s="67">
        <v>131</v>
      </c>
      <c r="O29" s="241">
        <v>128</v>
      </c>
      <c r="P29" s="98">
        <f>SUM(K29:O29)</f>
        <v>607</v>
      </c>
      <c r="Q29" s="86">
        <v>111</v>
      </c>
      <c r="R29" s="86">
        <v>113</v>
      </c>
      <c r="S29" s="86">
        <v>120</v>
      </c>
      <c r="T29" s="62">
        <v>105</v>
      </c>
      <c r="U29" s="241">
        <v>108</v>
      </c>
      <c r="V29" s="243">
        <f>SUM(Q29:U29)</f>
        <v>557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32">
        <v>25</v>
      </c>
      <c r="B30" s="233" t="s">
        <v>25</v>
      </c>
      <c r="C30" s="69">
        <v>45196</v>
      </c>
      <c r="D30" s="240">
        <f>SUM(E30:I30,K30:O30,Q30:U30)</f>
        <v>1670</v>
      </c>
      <c r="E30" s="63">
        <v>117</v>
      </c>
      <c r="F30" s="63">
        <v>109</v>
      </c>
      <c r="G30" s="63">
        <v>107</v>
      </c>
      <c r="H30" s="67">
        <v>100</v>
      </c>
      <c r="I30" s="63">
        <v>96</v>
      </c>
      <c r="J30" s="98">
        <f>SUM(E30:I30)</f>
        <v>529</v>
      </c>
      <c r="K30" s="63">
        <v>111</v>
      </c>
      <c r="L30" s="63">
        <v>111</v>
      </c>
      <c r="M30" s="63">
        <v>101</v>
      </c>
      <c r="N30" s="67">
        <v>111</v>
      </c>
      <c r="O30" s="241">
        <v>123</v>
      </c>
      <c r="P30" s="98">
        <f>SUM(K30:O30)</f>
        <v>557</v>
      </c>
      <c r="Q30" s="86">
        <v>113</v>
      </c>
      <c r="R30" s="70">
        <v>125</v>
      </c>
      <c r="S30" s="70">
        <v>110</v>
      </c>
      <c r="T30" s="67">
        <v>125</v>
      </c>
      <c r="U30" s="241">
        <v>111</v>
      </c>
      <c r="V30" s="243">
        <f>SUM(Q30:U30)</f>
        <v>584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32">
        <v>26</v>
      </c>
      <c r="B31" s="233" t="s">
        <v>64</v>
      </c>
      <c r="C31" s="69">
        <v>45196</v>
      </c>
      <c r="D31" s="240">
        <f>SUM(E31:I31,K31:O31,Q31:U31)</f>
        <v>1643</v>
      </c>
      <c r="E31" s="63">
        <v>104</v>
      </c>
      <c r="F31" s="63">
        <v>105</v>
      </c>
      <c r="G31" s="63">
        <v>117</v>
      </c>
      <c r="H31" s="67">
        <v>108</v>
      </c>
      <c r="I31" s="63">
        <v>110</v>
      </c>
      <c r="J31" s="98">
        <f>SUM(E31:I31)</f>
        <v>544</v>
      </c>
      <c r="K31" s="63">
        <v>113</v>
      </c>
      <c r="L31" s="63">
        <v>113</v>
      </c>
      <c r="M31" s="63">
        <v>116</v>
      </c>
      <c r="N31" s="63">
        <v>109</v>
      </c>
      <c r="O31" s="63">
        <v>109</v>
      </c>
      <c r="P31" s="98">
        <f>SUM(K31:O31)</f>
        <v>560</v>
      </c>
      <c r="Q31" s="86">
        <v>106</v>
      </c>
      <c r="R31" s="70">
        <v>105</v>
      </c>
      <c r="S31" s="70">
        <v>115</v>
      </c>
      <c r="T31" s="67">
        <v>126</v>
      </c>
      <c r="U31" s="241">
        <v>87</v>
      </c>
      <c r="V31" s="243">
        <f>SUM(Q31:U31)</f>
        <v>539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32">
        <v>27</v>
      </c>
      <c r="B32" s="233" t="s">
        <v>35</v>
      </c>
      <c r="C32" s="69">
        <v>45224</v>
      </c>
      <c r="D32" s="240">
        <f>SUM(E32:I32,K32:O32,Q32:U32)</f>
        <v>1633</v>
      </c>
      <c r="E32" s="63">
        <v>101</v>
      </c>
      <c r="F32" s="63">
        <v>108</v>
      </c>
      <c r="G32" s="63">
        <v>107</v>
      </c>
      <c r="H32" s="67">
        <v>98</v>
      </c>
      <c r="I32" s="63">
        <v>110</v>
      </c>
      <c r="J32" s="98">
        <f>SUM(E32:I32)</f>
        <v>524</v>
      </c>
      <c r="K32" s="63">
        <v>104</v>
      </c>
      <c r="L32" s="63">
        <v>106</v>
      </c>
      <c r="M32" s="63">
        <v>103</v>
      </c>
      <c r="N32" s="67">
        <v>107</v>
      </c>
      <c r="O32" s="241">
        <v>117</v>
      </c>
      <c r="P32" s="98">
        <f>SUM(K32:O32)</f>
        <v>537</v>
      </c>
      <c r="Q32" s="70">
        <v>105</v>
      </c>
      <c r="R32" s="70">
        <v>126</v>
      </c>
      <c r="S32" s="70">
        <v>122</v>
      </c>
      <c r="T32" s="67">
        <v>109</v>
      </c>
      <c r="U32" s="241">
        <v>110</v>
      </c>
      <c r="V32" s="243">
        <f>SUM(Q32:U32)</f>
        <v>572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32">
        <v>28</v>
      </c>
      <c r="B33" s="233" t="s">
        <v>34</v>
      </c>
      <c r="C33" s="69">
        <v>45238</v>
      </c>
      <c r="D33" s="240">
        <f>SUM(E33:I33,K33:O33,Q33:U33)</f>
        <v>1626</v>
      </c>
      <c r="E33" s="63">
        <v>105</v>
      </c>
      <c r="F33" s="63">
        <v>97</v>
      </c>
      <c r="G33" s="63">
        <v>113</v>
      </c>
      <c r="H33" s="67">
        <v>109</v>
      </c>
      <c r="I33" s="63">
        <v>108</v>
      </c>
      <c r="J33" s="98">
        <f>SUM(E33:I33)</f>
        <v>532</v>
      </c>
      <c r="K33" s="63">
        <v>110</v>
      </c>
      <c r="L33" s="63">
        <v>120</v>
      </c>
      <c r="M33" s="63">
        <v>107</v>
      </c>
      <c r="N33" s="67">
        <v>120</v>
      </c>
      <c r="O33" s="241">
        <v>109</v>
      </c>
      <c r="P33" s="98">
        <f>SUM(K33:O33)</f>
        <v>566</v>
      </c>
      <c r="Q33" s="241">
        <v>96</v>
      </c>
      <c r="R33" s="241">
        <v>108</v>
      </c>
      <c r="S33" s="70">
        <v>111</v>
      </c>
      <c r="T33" s="67">
        <v>106</v>
      </c>
      <c r="U33" s="241">
        <v>107</v>
      </c>
      <c r="V33" s="243">
        <f>SUM(Q33:U33)</f>
        <v>528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32">
        <v>29</v>
      </c>
      <c r="B34" s="233" t="s">
        <v>65</v>
      </c>
      <c r="C34" s="69">
        <v>45210</v>
      </c>
      <c r="D34" s="240">
        <f>SUM(E34:I34,K34:O34,Q34:U34)</f>
        <v>1571</v>
      </c>
      <c r="E34" s="63">
        <v>85</v>
      </c>
      <c r="F34" s="63">
        <v>91</v>
      </c>
      <c r="G34" s="63">
        <v>91</v>
      </c>
      <c r="H34" s="67">
        <v>124</v>
      </c>
      <c r="I34" s="63">
        <v>104</v>
      </c>
      <c r="J34" s="98">
        <f>SUM(E34:I34)</f>
        <v>495</v>
      </c>
      <c r="K34" s="63">
        <v>103</v>
      </c>
      <c r="L34" s="63">
        <v>97</v>
      </c>
      <c r="M34" s="63">
        <v>120</v>
      </c>
      <c r="N34" s="67">
        <v>104</v>
      </c>
      <c r="O34" s="70">
        <v>110</v>
      </c>
      <c r="P34" s="98">
        <f>SUM(K34:O34)</f>
        <v>534</v>
      </c>
      <c r="Q34" s="86">
        <v>102</v>
      </c>
      <c r="R34" s="70">
        <v>121</v>
      </c>
      <c r="S34" s="70">
        <v>109</v>
      </c>
      <c r="T34" s="67">
        <v>103</v>
      </c>
      <c r="U34" s="241">
        <v>107</v>
      </c>
      <c r="V34" s="243">
        <f>SUM(Q34:U34)</f>
        <v>542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32">
        <v>30</v>
      </c>
      <c r="B35" s="235" t="s">
        <v>32</v>
      </c>
      <c r="C35" s="244">
        <v>44965</v>
      </c>
      <c r="D35" s="245">
        <f>SUM(E35:I35,K35:O35,Q35:U35)</f>
        <v>1456</v>
      </c>
      <c r="E35" s="246">
        <v>113</v>
      </c>
      <c r="F35" s="246">
        <v>107</v>
      </c>
      <c r="G35" s="246">
        <v>100</v>
      </c>
      <c r="H35" s="247">
        <v>107</v>
      </c>
      <c r="I35" s="246">
        <v>100</v>
      </c>
      <c r="J35" s="248">
        <f>SUM(E35:I35)</f>
        <v>527</v>
      </c>
      <c r="K35" s="246">
        <v>108</v>
      </c>
      <c r="L35" s="246">
        <v>93</v>
      </c>
      <c r="M35" s="246">
        <v>89</v>
      </c>
      <c r="N35" s="247">
        <v>90</v>
      </c>
      <c r="O35" s="249">
        <v>107</v>
      </c>
      <c r="P35" s="248">
        <f>SUM(K35:O35)</f>
        <v>487</v>
      </c>
      <c r="Q35" s="249">
        <v>93</v>
      </c>
      <c r="R35" s="249">
        <v>86</v>
      </c>
      <c r="S35" s="249">
        <v>86</v>
      </c>
      <c r="T35" s="247">
        <v>89</v>
      </c>
      <c r="U35" s="250">
        <v>88</v>
      </c>
      <c r="V35" s="251">
        <f>SUM(Q35:U35)</f>
        <v>442</v>
      </c>
      <c r="W35" s="1"/>
      <c r="X35" s="1"/>
      <c r="Y35" s="1"/>
      <c r="Z35" s="1"/>
      <c r="AA35" s="1"/>
      <c r="AB35" s="1"/>
      <c r="AC35" s="1"/>
    </row>
    <row r="36" spans="1:29" ht="18.600000000000001">
      <c r="A36" s="15"/>
      <c r="B36" s="15"/>
      <c r="C36" s="11"/>
      <c r="D36" s="11"/>
      <c r="E36" s="6"/>
      <c r="F36" s="6"/>
      <c r="G36" s="6"/>
      <c r="H36" s="11"/>
      <c r="I36" s="6"/>
      <c r="J36" s="6"/>
      <c r="K36" s="6"/>
      <c r="L36" s="6"/>
      <c r="M36" s="6"/>
      <c r="N36" s="11"/>
      <c r="O36" s="8"/>
      <c r="P36" s="6"/>
      <c r="Q36" s="6"/>
      <c r="R36" s="6"/>
      <c r="S36" s="6"/>
      <c r="T36" s="1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5">
    <sortCondition descending="1" ref="D6:D35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1"/>
  <sheetViews>
    <sheetView workbookViewId="0">
      <selection activeCell="I11" sqref="I11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61" t="s">
        <v>67</v>
      </c>
      <c r="B1" s="262" t="s">
        <v>66</v>
      </c>
      <c r="C1" s="262" t="s">
        <v>68</v>
      </c>
      <c r="D1" s="264" t="s">
        <v>70</v>
      </c>
    </row>
    <row r="2" spans="1:4" ht="17.399999999999999">
      <c r="A2" s="261" t="s">
        <v>46</v>
      </c>
      <c r="B2" s="263">
        <v>132.66999999999999</v>
      </c>
      <c r="C2" s="263">
        <f>SUM(Tussenstand!E10)</f>
        <v>134.6</v>
      </c>
      <c r="D2" s="265">
        <f>SUM(C2-B2)</f>
        <v>1.9300000000000068</v>
      </c>
    </row>
    <row r="3" spans="1:4" ht="17.399999999999999">
      <c r="A3" s="261" t="s">
        <v>18</v>
      </c>
      <c r="B3" s="263">
        <v>118.06</v>
      </c>
      <c r="C3" s="263">
        <f>SUM(Tussenstand!E9)</f>
        <v>123.38666666666667</v>
      </c>
      <c r="D3" s="265">
        <f>SUM(C3-B3)</f>
        <v>5.326666666666668</v>
      </c>
    </row>
    <row r="4" spans="1:4" ht="17.399999999999999">
      <c r="A4" s="261" t="s">
        <v>11</v>
      </c>
      <c r="B4" s="263">
        <v>124.6</v>
      </c>
      <c r="C4" s="263">
        <f>SUM(Tussenstand!E7)</f>
        <v>130.15</v>
      </c>
      <c r="D4" s="265">
        <f>SUM(C4-B4)</f>
        <v>5.5500000000000114</v>
      </c>
    </row>
    <row r="5" spans="1:4" ht="17.399999999999999">
      <c r="A5" s="261" t="s">
        <v>45</v>
      </c>
      <c r="B5" s="263">
        <v>127.14</v>
      </c>
      <c r="C5" s="263">
        <f>SUM(Tussenstand!E8)</f>
        <v>134.31666666666666</v>
      </c>
      <c r="D5" s="265">
        <f>SUM(C5-B5)</f>
        <v>7.1766666666666623</v>
      </c>
    </row>
    <row r="6" spans="1:4" ht="17.399999999999999">
      <c r="A6" s="261" t="s">
        <v>19</v>
      </c>
      <c r="B6" s="263">
        <v>113.8</v>
      </c>
      <c r="C6" s="263">
        <f>SUM(Tussenstand!E6)</f>
        <v>124.72</v>
      </c>
      <c r="D6" s="265">
        <f>SUM(C6-B6)</f>
        <v>10.920000000000002</v>
      </c>
    </row>
    <row r="7" spans="1:4" ht="17.399999999999999">
      <c r="A7" s="261" t="s">
        <v>20</v>
      </c>
      <c r="B7" s="263">
        <v>114.16</v>
      </c>
      <c r="C7" s="263">
        <f>SUM(Tussenstand!E5)</f>
        <v>125.85333333333334</v>
      </c>
      <c r="D7" s="265">
        <f>SUM(C7-B7)</f>
        <v>11.693333333333342</v>
      </c>
    </row>
    <row r="8" spans="1:4" ht="17.399999999999999">
      <c r="A8" s="261" t="s">
        <v>22</v>
      </c>
      <c r="B8" s="263">
        <v>104.67</v>
      </c>
      <c r="C8" s="263">
        <f>SUM(Tussenstand!E20)</f>
        <v>117.11666666666666</v>
      </c>
      <c r="D8" s="265">
        <f>SUM(C8-B8)</f>
        <v>12.446666666666658</v>
      </c>
    </row>
    <row r="9" spans="1:4" ht="17.399999999999999">
      <c r="A9" s="261" t="s">
        <v>26</v>
      </c>
      <c r="B9" s="263">
        <v>106</v>
      </c>
      <c r="C9" s="263">
        <f>SUM(Tussenstand!E19)</f>
        <v>119.69333333333333</v>
      </c>
      <c r="D9" s="265">
        <f>SUM(C9-B9)</f>
        <v>13.693333333333328</v>
      </c>
    </row>
    <row r="10" spans="1:4" ht="17.399999999999999">
      <c r="A10" s="261" t="s">
        <v>23</v>
      </c>
      <c r="B10" s="263">
        <v>107.87</v>
      </c>
      <c r="C10" s="263">
        <f>SUM(Tussenstand!E13)</f>
        <v>121.61333333333333</v>
      </c>
      <c r="D10" s="265">
        <f>SUM(C10-B10)</f>
        <v>13.743333333333325</v>
      </c>
    </row>
    <row r="11" spans="1:4" ht="17.399999999999999">
      <c r="A11" s="261" t="s">
        <v>25</v>
      </c>
      <c r="B11" s="263">
        <v>97.29</v>
      </c>
      <c r="C11" s="263">
        <f>SUM(Tussenstand!E33)</f>
        <v>111.33333333333333</v>
      </c>
      <c r="D11" s="265">
        <f>SUM(C11-B11)</f>
        <v>14.043333333333322</v>
      </c>
    </row>
    <row r="12" spans="1:4" ht="17.399999999999999">
      <c r="A12" s="261" t="s">
        <v>21</v>
      </c>
      <c r="B12" s="263">
        <v>109.77</v>
      </c>
      <c r="C12" s="263">
        <f>SUM(Tussenstand!E18)</f>
        <v>123.88</v>
      </c>
      <c r="D12" s="265">
        <f>SUM(C12-B12)</f>
        <v>14.11</v>
      </c>
    </row>
    <row r="13" spans="1:4" ht="17.399999999999999">
      <c r="A13" s="261" t="s">
        <v>30</v>
      </c>
      <c r="B13" s="263">
        <v>97.9</v>
      </c>
      <c r="C13" s="263">
        <f>SUM(Tussenstand!E29)</f>
        <v>112.75555555555556</v>
      </c>
      <c r="D13" s="265">
        <f>SUM(C13-B13)</f>
        <v>14.855555555555554</v>
      </c>
    </row>
    <row r="14" spans="1:4" ht="17.399999999999999">
      <c r="A14" s="261" t="s">
        <v>24</v>
      </c>
      <c r="B14" s="263">
        <v>101.78</v>
      </c>
      <c r="C14" s="263">
        <f>SUM(Tussenstand!E15)</f>
        <v>116.84</v>
      </c>
      <c r="D14" s="265">
        <f>SUM(C14-B14)</f>
        <v>15.060000000000002</v>
      </c>
    </row>
    <row r="15" spans="1:4" ht="17.399999999999999">
      <c r="A15" s="261" t="s">
        <v>49</v>
      </c>
      <c r="B15" s="263">
        <v>105.8</v>
      </c>
      <c r="C15" s="263">
        <f>SUM(Tussenstand!E17)</f>
        <v>120.86666666666666</v>
      </c>
      <c r="D15" s="265">
        <f>SUM(C15-B15)</f>
        <v>15.066666666666663</v>
      </c>
    </row>
    <row r="16" spans="1:4" ht="17.399999999999999">
      <c r="A16" s="261" t="s">
        <v>4</v>
      </c>
      <c r="B16" s="263">
        <v>114.75</v>
      </c>
      <c r="C16" s="263">
        <f>SUM(Tussenstand!E4)</f>
        <v>130.06666666666666</v>
      </c>
      <c r="D16" s="265">
        <f>SUM(C16-B16)</f>
        <v>15.316666666666663</v>
      </c>
    </row>
    <row r="17" spans="1:5" ht="17.399999999999999">
      <c r="A17" s="261" t="s">
        <v>41</v>
      </c>
      <c r="B17" s="263">
        <v>102.68</v>
      </c>
      <c r="C17" s="263">
        <f>SUM(Tussenstand!E14)</f>
        <v>118.22666666666667</v>
      </c>
      <c r="D17" s="265">
        <f>SUM(C17-B17)</f>
        <v>15.546666666666667</v>
      </c>
    </row>
    <row r="18" spans="1:5" ht="17.399999999999999">
      <c r="A18" s="261" t="s">
        <v>59</v>
      </c>
      <c r="B18" s="263">
        <v>110.05</v>
      </c>
      <c r="C18" s="263">
        <f>SUM(Tussenstand!E21)</f>
        <v>126.25</v>
      </c>
      <c r="D18" s="265">
        <f>SUM(C18-B18)</f>
        <v>16.200000000000003</v>
      </c>
    </row>
    <row r="19" spans="1:5" ht="17.399999999999999">
      <c r="A19" s="261" t="s">
        <v>35</v>
      </c>
      <c r="B19" s="263">
        <v>86.86</v>
      </c>
      <c r="C19" s="263">
        <f>SUM(Tussenstand!E26)</f>
        <v>103.6</v>
      </c>
      <c r="D19" s="265">
        <f>SUM(C19-B19)</f>
        <v>16.739999999999995</v>
      </c>
    </row>
    <row r="20" spans="1:5" ht="17.399999999999999">
      <c r="A20" s="261" t="s">
        <v>3</v>
      </c>
      <c r="B20" s="263">
        <v>111.46</v>
      </c>
      <c r="C20" s="263">
        <f>SUM(Tussenstand!E3)</f>
        <v>128.28</v>
      </c>
      <c r="D20" s="265">
        <f>SUM(C20-B20)</f>
        <v>16.820000000000007</v>
      </c>
    </row>
    <row r="21" spans="1:5" ht="17.399999999999999">
      <c r="A21" s="261" t="s">
        <v>29</v>
      </c>
      <c r="B21" s="263">
        <v>93.67</v>
      </c>
      <c r="C21" s="263">
        <f>SUM(Tussenstand!E25)</f>
        <v>110.49333333333334</v>
      </c>
      <c r="D21" s="265">
        <f>SUM(C21-B21)</f>
        <v>16.823333333333338</v>
      </c>
    </row>
    <row r="22" spans="1:5" ht="17.399999999999999">
      <c r="A22" s="261" t="s">
        <v>33</v>
      </c>
      <c r="B22" s="263">
        <v>93.36</v>
      </c>
      <c r="C22" s="263">
        <f>SUM(Tussenstand!E32)</f>
        <v>110.3</v>
      </c>
      <c r="D22" s="265">
        <f>SUM(C22-B22)</f>
        <v>16.939999999999998</v>
      </c>
    </row>
    <row r="23" spans="1:5" ht="17.399999999999999">
      <c r="A23" s="261" t="s">
        <v>34</v>
      </c>
      <c r="B23" s="263">
        <v>89.88</v>
      </c>
      <c r="C23" s="263">
        <f>SUM(Tussenstand!E28)</f>
        <v>107.73333333333333</v>
      </c>
      <c r="D23" s="265">
        <f>SUM(C23-B23)</f>
        <v>17.853333333333339</v>
      </c>
    </row>
    <row r="24" spans="1:5" ht="17.399999999999999">
      <c r="A24" s="261" t="s">
        <v>50</v>
      </c>
      <c r="B24" s="263">
        <v>103.61</v>
      </c>
      <c r="C24" s="263">
        <f>SUM(Tussenstand!E16)</f>
        <v>124.31666666666666</v>
      </c>
      <c r="D24" s="265">
        <f>SUM(C24-B24)</f>
        <v>20.706666666666663</v>
      </c>
    </row>
    <row r="25" spans="1:5" ht="17.399999999999999">
      <c r="A25" s="261" t="s">
        <v>31</v>
      </c>
      <c r="B25" s="263">
        <v>92.47</v>
      </c>
      <c r="C25" s="263">
        <f>SUM(Tussenstand!E27)</f>
        <v>114.08888888888889</v>
      </c>
      <c r="D25" s="265">
        <f>SUM(C25-B25)</f>
        <v>21.61888888888889</v>
      </c>
    </row>
    <row r="26" spans="1:5" ht="17.399999999999999">
      <c r="A26" s="261" t="s">
        <v>52</v>
      </c>
      <c r="B26" s="263">
        <v>95.52</v>
      </c>
      <c r="C26" s="263">
        <f>SUM(Tussenstand!E23)</f>
        <v>119.70666666666666</v>
      </c>
      <c r="D26" s="265">
        <f>SUM(C26-B26)</f>
        <v>24.186666666666667</v>
      </c>
    </row>
    <row r="27" spans="1:5" ht="17.399999999999999">
      <c r="A27" s="261" t="s">
        <v>28</v>
      </c>
      <c r="B27" s="263">
        <v>86.07</v>
      </c>
      <c r="C27" s="263">
        <f>SUM(Tussenstand!E24)</f>
        <v>114.88333333333334</v>
      </c>
      <c r="D27" s="265">
        <f>SUM(C27-B27)</f>
        <v>28.813333333333347</v>
      </c>
    </row>
    <row r="28" spans="1:5" ht="17.399999999999999">
      <c r="A28" s="261" t="s">
        <v>65</v>
      </c>
      <c r="B28" s="263">
        <v>0</v>
      </c>
      <c r="C28" s="263">
        <f>SUM(Tussenstand!E31)</f>
        <v>102.13333333333334</v>
      </c>
      <c r="D28" s="265">
        <f>SUM(C28-B28)</f>
        <v>102.13333333333334</v>
      </c>
      <c r="E28" s="261" t="s">
        <v>71</v>
      </c>
    </row>
    <row r="29" spans="1:5" ht="17.399999999999999">
      <c r="A29" s="261" t="s">
        <v>64</v>
      </c>
      <c r="B29" s="263">
        <v>0</v>
      </c>
      <c r="C29" s="263">
        <f>SUM(Tussenstand!E30)</f>
        <v>107.18666666666667</v>
      </c>
      <c r="D29" s="265">
        <f>SUM(C29-B29)</f>
        <v>107.18666666666667</v>
      </c>
      <c r="E29" s="261" t="s">
        <v>71</v>
      </c>
    </row>
    <row r="30" spans="1:5" ht="17.399999999999999">
      <c r="A30" s="261" t="s">
        <v>72</v>
      </c>
      <c r="B30" s="263">
        <v>0</v>
      </c>
      <c r="C30" s="263">
        <f>SUM(Tussenstand!E11)</f>
        <v>137.33333333333334</v>
      </c>
      <c r="D30" s="265">
        <f>SUM(C30-B30)</f>
        <v>137.33333333333334</v>
      </c>
      <c r="E30" s="261" t="s">
        <v>71</v>
      </c>
    </row>
    <row r="31" spans="1:5" ht="17.399999999999999">
      <c r="A31" s="261" t="s">
        <v>32</v>
      </c>
      <c r="B31" s="263">
        <v>88.27</v>
      </c>
      <c r="C31" s="263">
        <f>SUM(Tussenstand!E34)</f>
        <v>0</v>
      </c>
      <c r="D31" s="265">
        <f>SUM(C31-B31)</f>
        <v>-88.27</v>
      </c>
    </row>
  </sheetData>
  <sortState xmlns:xlrd2="http://schemas.microsoft.com/office/spreadsheetml/2017/richdata2" ref="A2:D30">
    <sortCondition ref="D2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2023-11-09T10:26:41Z</dcterms:modified>
</cp:coreProperties>
</file>