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joelclub Langeraar\"/>
    </mc:Choice>
  </mc:AlternateContent>
  <xr:revisionPtr revIDLastSave="0" documentId="13_ncr:1_{3142F284-53BB-4434-B009-816C5BF09E81}" xr6:coauthVersionLast="47" xr6:coauthVersionMax="47" xr10:uidLastSave="{00000000-0000-0000-0000-000000000000}"/>
  <bookViews>
    <workbookView xWindow="-108" yWindow="-108" windowWidth="23256" windowHeight="12576" xr2:uid="{F42FF6C8-335D-42C4-B883-F7CE27AFA2D7}"/>
  </bookViews>
  <sheets>
    <sheet name="Voorblad" sheetId="7" r:id="rId1"/>
    <sheet name="Daguitslag" sheetId="1" r:id="rId2"/>
    <sheet name="Persoonlijke score" sheetId="2" r:id="rId3"/>
    <sheet name="Tussenstand" sheetId="4" r:id="rId4"/>
    <sheet name="Punten" sheetId="8" r:id="rId5"/>
    <sheet name="stand op gemid" sheetId="3" r:id="rId6"/>
    <sheet name="Speciale score" sheetId="5" r:id="rId7"/>
    <sheet name="PR" sheetId="6" r:id="rId8"/>
    <sheet name="Oud en Nieuw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2" i="9" l="1"/>
  <c r="C29" i="9"/>
  <c r="C27" i="9"/>
  <c r="C24" i="9"/>
  <c r="C23" i="9"/>
  <c r="C19" i="9"/>
  <c r="C21" i="9"/>
  <c r="C16" i="9"/>
  <c r="C20" i="9"/>
  <c r="C14" i="9"/>
  <c r="C18" i="9"/>
  <c r="C13" i="9"/>
  <c r="C11" i="9"/>
  <c r="C10" i="9"/>
  <c r="C6" i="9"/>
  <c r="C7" i="9"/>
  <c r="S33" i="3"/>
  <c r="S32" i="3"/>
  <c r="S29" i="3"/>
  <c r="S30" i="3"/>
  <c r="S28" i="3"/>
  <c r="S27" i="3"/>
  <c r="S23" i="3"/>
  <c r="S22" i="3"/>
  <c r="S20" i="3"/>
  <c r="S18" i="3"/>
  <c r="S19" i="3"/>
  <c r="S17" i="3"/>
  <c r="S16" i="3"/>
  <c r="S12" i="3"/>
  <c r="S11" i="3"/>
  <c r="S10" i="3"/>
  <c r="S13" i="3"/>
  <c r="S9" i="3"/>
  <c r="S7" i="3"/>
  <c r="S8" i="3"/>
  <c r="S6" i="3"/>
  <c r="S5" i="3"/>
  <c r="S4" i="3"/>
  <c r="S3" i="3"/>
  <c r="W9" i="2"/>
  <c r="Q9" i="2"/>
  <c r="K9" i="2"/>
  <c r="C33" i="9"/>
  <c r="C30" i="9"/>
  <c r="C12" i="9"/>
  <c r="C22" i="9"/>
  <c r="C17" i="9"/>
  <c r="S31" i="3"/>
  <c r="S21" i="3"/>
  <c r="C25" i="9"/>
  <c r="C9" i="9"/>
  <c r="C15" i="9"/>
  <c r="C26" i="9"/>
  <c r="C34" i="9"/>
  <c r="C8" i="9"/>
  <c r="J6" i="6"/>
  <c r="S34" i="3"/>
  <c r="C31" i="9"/>
  <c r="C28" i="9"/>
  <c r="S35" i="3"/>
  <c r="S24" i="3"/>
  <c r="W25" i="2"/>
  <c r="W12" i="2"/>
  <c r="W19" i="2"/>
  <c r="W22" i="2"/>
  <c r="W6" i="2"/>
  <c r="W21" i="2"/>
  <c r="W27" i="2"/>
  <c r="W11" i="2"/>
  <c r="W10" i="2"/>
  <c r="W15" i="2"/>
  <c r="W14" i="2"/>
  <c r="W17" i="2"/>
  <c r="W5" i="2"/>
  <c r="W16" i="2"/>
  <c r="W18" i="2"/>
  <c r="W26" i="2"/>
  <c r="W33" i="2"/>
  <c r="W32" i="2"/>
  <c r="W23" i="2"/>
  <c r="W29" i="2"/>
  <c r="W30" i="2"/>
  <c r="W24" i="2"/>
  <c r="W31" i="2"/>
  <c r="W34" i="2"/>
  <c r="W13" i="2"/>
  <c r="W20" i="2"/>
  <c r="W8" i="2"/>
  <c r="W28" i="2"/>
  <c r="Q25" i="2"/>
  <c r="Q12" i="2"/>
  <c r="Q19" i="2"/>
  <c r="Q22" i="2"/>
  <c r="Q6" i="2"/>
  <c r="Q21" i="2"/>
  <c r="Q27" i="2"/>
  <c r="Q11" i="2"/>
  <c r="Q10" i="2"/>
  <c r="Q15" i="2"/>
  <c r="Q14" i="2"/>
  <c r="Q17" i="2"/>
  <c r="Q5" i="2"/>
  <c r="Q16" i="2"/>
  <c r="Q18" i="2"/>
  <c r="Q26" i="2"/>
  <c r="Q33" i="2"/>
  <c r="Q32" i="2"/>
  <c r="Q23" i="2"/>
  <c r="Q29" i="2"/>
  <c r="Q30" i="2"/>
  <c r="Q24" i="2"/>
  <c r="Q31" i="2"/>
  <c r="Q34" i="2"/>
  <c r="Q13" i="2"/>
  <c r="Q20" i="2"/>
  <c r="Q8" i="2"/>
  <c r="Q28" i="2"/>
  <c r="K25" i="2"/>
  <c r="K12" i="2"/>
  <c r="K19" i="2"/>
  <c r="K22" i="2"/>
  <c r="K6" i="2"/>
  <c r="K21" i="2"/>
  <c r="K27" i="2"/>
  <c r="K11" i="2"/>
  <c r="K10" i="2"/>
  <c r="K15" i="2"/>
  <c r="K14" i="2"/>
  <c r="K17" i="2"/>
  <c r="K5" i="2"/>
  <c r="K16" i="2"/>
  <c r="K18" i="2"/>
  <c r="K26" i="2"/>
  <c r="K33" i="2"/>
  <c r="K32" i="2"/>
  <c r="K23" i="2"/>
  <c r="K29" i="2"/>
  <c r="K30" i="2"/>
  <c r="K24" i="2"/>
  <c r="K31" i="2"/>
  <c r="K34" i="2"/>
  <c r="K13" i="2"/>
  <c r="K20" i="2"/>
  <c r="K8" i="2"/>
  <c r="K28" i="2"/>
  <c r="W7" i="2"/>
  <c r="Q7" i="2"/>
  <c r="K7" i="2"/>
  <c r="D9" i="2" l="1"/>
  <c r="E9" i="2" s="1"/>
  <c r="D20" i="9"/>
  <c r="D13" i="9"/>
  <c r="D34" i="9"/>
  <c r="D17" i="9"/>
  <c r="D25" i="9"/>
  <c r="D32" i="9"/>
  <c r="D9" i="9"/>
  <c r="D24" i="9"/>
  <c r="D29" i="9"/>
  <c r="D18" i="9"/>
  <c r="D16" i="9"/>
  <c r="D31" i="9"/>
  <c r="D10" i="9"/>
  <c r="D12" i="9"/>
  <c r="D22" i="9"/>
  <c r="D7" i="9"/>
  <c r="D8" i="9"/>
  <c r="D14" i="9"/>
  <c r="D6" i="9"/>
  <c r="D21" i="9"/>
  <c r="D27" i="9"/>
  <c r="D30" i="9"/>
  <c r="D19" i="9"/>
  <c r="D28" i="9"/>
  <c r="D11" i="9"/>
  <c r="V6" i="6"/>
  <c r="P6" i="6"/>
  <c r="D6" i="6"/>
  <c r="G4" i="5"/>
  <c r="F4" i="5"/>
  <c r="E4" i="5"/>
  <c r="R13" i="3"/>
  <c r="R11" i="3"/>
  <c r="R31" i="3"/>
  <c r="D23" i="9"/>
  <c r="D26" i="9"/>
  <c r="D33" i="9"/>
  <c r="D15" i="9"/>
  <c r="V19" i="6"/>
  <c r="P19" i="6"/>
  <c r="J19" i="6"/>
  <c r="D19" i="6"/>
  <c r="R30" i="3"/>
  <c r="R32" i="3"/>
  <c r="R27" i="3"/>
  <c r="R35" i="3"/>
  <c r="R10" i="3"/>
  <c r="R33" i="3"/>
  <c r="R34" i="3"/>
  <c r="R28" i="3"/>
  <c r="R29" i="3"/>
  <c r="R5" i="3"/>
  <c r="R6" i="3"/>
  <c r="R8" i="3"/>
  <c r="R4" i="3"/>
  <c r="R12" i="3"/>
  <c r="R3" i="3"/>
  <c r="R7" i="3"/>
  <c r="R9" i="3"/>
  <c r="R21" i="3"/>
  <c r="C4" i="5"/>
  <c r="D21" i="6"/>
  <c r="J21" i="6"/>
  <c r="P21" i="6"/>
  <c r="V21" i="6"/>
  <c r="R18" i="3"/>
  <c r="R24" i="3"/>
  <c r="V20" i="6"/>
  <c r="V22" i="6"/>
  <c r="P20" i="6"/>
  <c r="P22" i="6"/>
  <c r="J20" i="6"/>
  <c r="J22" i="6"/>
  <c r="D20" i="6"/>
  <c r="D22" i="6"/>
  <c r="D22" i="2" l="1"/>
  <c r="E22" i="2" s="1"/>
  <c r="D12" i="2"/>
  <c r="E12" i="2" s="1"/>
  <c r="D28" i="2"/>
  <c r="E28" i="2" s="1"/>
  <c r="D21" i="2"/>
  <c r="E21" i="2" s="1"/>
  <c r="R22" i="3"/>
  <c r="V9" i="6"/>
  <c r="V14" i="6"/>
  <c r="V7" i="6"/>
  <c r="V11" i="6"/>
  <c r="V13" i="6"/>
  <c r="V12" i="6"/>
  <c r="V15" i="6"/>
  <c r="V10" i="6"/>
  <c r="V17" i="6"/>
  <c r="V26" i="6"/>
  <c r="V24" i="6"/>
  <c r="V18" i="6"/>
  <c r="V16" i="6"/>
  <c r="V23" i="6"/>
  <c r="V29" i="6"/>
  <c r="V28" i="6"/>
  <c r="V27" i="6"/>
  <c r="V30" i="6"/>
  <c r="V25" i="6"/>
  <c r="V33" i="6"/>
  <c r="V31" i="6"/>
  <c r="V34" i="6"/>
  <c r="V32" i="6"/>
  <c r="P9" i="6"/>
  <c r="P14" i="6"/>
  <c r="P7" i="6"/>
  <c r="P11" i="6"/>
  <c r="P13" i="6"/>
  <c r="P12" i="6"/>
  <c r="P15" i="6"/>
  <c r="P10" i="6"/>
  <c r="P17" i="6"/>
  <c r="P26" i="6"/>
  <c r="P24" i="6"/>
  <c r="P18" i="6"/>
  <c r="P16" i="6"/>
  <c r="P23" i="6"/>
  <c r="P29" i="6"/>
  <c r="P28" i="6"/>
  <c r="P27" i="6"/>
  <c r="P30" i="6"/>
  <c r="P25" i="6"/>
  <c r="P33" i="6"/>
  <c r="P31" i="6"/>
  <c r="P34" i="6"/>
  <c r="P32" i="6"/>
  <c r="J9" i="6"/>
  <c r="J14" i="6"/>
  <c r="J7" i="6"/>
  <c r="J11" i="6"/>
  <c r="J13" i="6"/>
  <c r="J12" i="6"/>
  <c r="J15" i="6"/>
  <c r="J10" i="6"/>
  <c r="J17" i="6"/>
  <c r="J26" i="6"/>
  <c r="J24" i="6"/>
  <c r="J18" i="6"/>
  <c r="J16" i="6"/>
  <c r="J23" i="6"/>
  <c r="J29" i="6"/>
  <c r="J28" i="6"/>
  <c r="J27" i="6"/>
  <c r="J30" i="6"/>
  <c r="J25" i="6"/>
  <c r="J33" i="6"/>
  <c r="J31" i="6"/>
  <c r="J34" i="6"/>
  <c r="J32" i="6"/>
  <c r="V8" i="6"/>
  <c r="P8" i="6"/>
  <c r="J8" i="6"/>
  <c r="D9" i="6"/>
  <c r="D14" i="6"/>
  <c r="D7" i="6"/>
  <c r="D11" i="6"/>
  <c r="D13" i="6"/>
  <c r="D12" i="6"/>
  <c r="D15" i="6"/>
  <c r="D10" i="6"/>
  <c r="D17" i="6"/>
  <c r="D26" i="6"/>
  <c r="D24" i="6"/>
  <c r="D18" i="6"/>
  <c r="D16" i="6"/>
  <c r="D23" i="6"/>
  <c r="D29" i="6"/>
  <c r="D28" i="6"/>
  <c r="D27" i="6"/>
  <c r="D30" i="6"/>
  <c r="D25" i="6"/>
  <c r="D33" i="6"/>
  <c r="D31" i="6"/>
  <c r="D34" i="6"/>
  <c r="D32" i="6"/>
  <c r="D8" i="6"/>
  <c r="R39" i="3"/>
  <c r="S39" i="3"/>
  <c r="D6" i="2" l="1"/>
  <c r="E6" i="2" s="1"/>
  <c r="D19" i="2"/>
  <c r="E19" i="2" s="1"/>
  <c r="D16" i="2"/>
  <c r="E16" i="2" s="1"/>
  <c r="D11" i="2"/>
  <c r="E11" i="2" s="1"/>
  <c r="D24" i="2"/>
  <c r="E24" i="2" s="1"/>
  <c r="D5" i="2"/>
  <c r="E5" i="2" s="1"/>
  <c r="D34" i="2"/>
  <c r="E34" i="2" s="1"/>
  <c r="D15" i="2"/>
  <c r="E15" i="2" s="1"/>
  <c r="D25" i="2"/>
  <c r="E25" i="2" s="1"/>
  <c r="D20" i="2"/>
  <c r="E20" i="2" s="1"/>
  <c r="D31" i="2"/>
  <c r="E31" i="2" s="1"/>
  <c r="D18" i="2"/>
  <c r="E18" i="2" s="1"/>
  <c r="D8" i="2"/>
  <c r="E8" i="2" s="1"/>
  <c r="D7" i="2"/>
  <c r="E7" i="2" s="1"/>
  <c r="D33" i="2"/>
  <c r="E33" i="2" s="1"/>
  <c r="D17" i="2"/>
  <c r="E17" i="2" s="1"/>
  <c r="D10" i="2"/>
  <c r="E10" i="2" s="1"/>
  <c r="D26" i="2"/>
  <c r="E26" i="2" s="1"/>
  <c r="D30" i="2"/>
  <c r="E30" i="2" s="1"/>
  <c r="D29" i="2"/>
  <c r="E29" i="2" s="1"/>
  <c r="D13" i="2"/>
  <c r="E13" i="2" s="1"/>
  <c r="D14" i="2"/>
  <c r="E14" i="2" s="1"/>
  <c r="D32" i="2"/>
  <c r="E32" i="2" s="1"/>
  <c r="D23" i="2"/>
  <c r="E23" i="2" s="1"/>
  <c r="D27" i="2"/>
  <c r="E27" i="2" s="1"/>
  <c r="D4" i="5"/>
  <c r="R20" i="3"/>
  <c r="R17" i="3"/>
  <c r="R16" i="3"/>
  <c r="R23" i="3"/>
  <c r="R19" i="3"/>
</calcChain>
</file>

<file path=xl/sharedStrings.xml><?xml version="1.0" encoding="utf-8"?>
<sst xmlns="http://schemas.openxmlformats.org/spreadsheetml/2006/main" count="307" uniqueCount="77">
  <si>
    <t>Klasse A</t>
  </si>
  <si>
    <t>Bakscore</t>
  </si>
  <si>
    <t>Wijnand Springintveld</t>
  </si>
  <si>
    <t>Sjaak Siebeling</t>
  </si>
  <si>
    <t>Wijnand Springin`tveld</t>
  </si>
  <si>
    <t>Punten</t>
  </si>
  <si>
    <t>Klasse B</t>
  </si>
  <si>
    <t>Ronde 1</t>
  </si>
  <si>
    <t>Ronde 2</t>
  </si>
  <si>
    <t>Ronde 3</t>
  </si>
  <si>
    <t>Totaal</t>
  </si>
  <si>
    <t>Theo van Leijden</t>
  </si>
  <si>
    <t>Gem. score</t>
  </si>
  <si>
    <t>Gemid.</t>
  </si>
  <si>
    <t xml:space="preserve">      </t>
  </si>
  <si>
    <t>Speciale Score's</t>
  </si>
  <si>
    <t xml:space="preserve">  </t>
  </si>
  <si>
    <t>Naam sjoeler</t>
  </si>
  <si>
    <t>Peter van der Zalm</t>
  </si>
  <si>
    <t>Paula van der Jagt</t>
  </si>
  <si>
    <t>Annie van der Sar</t>
  </si>
  <si>
    <t>Gerard van Rijnsoever</t>
  </si>
  <si>
    <t>Diny Bosman</t>
  </si>
  <si>
    <t>Trien Lek</t>
  </si>
  <si>
    <t>Wil Volgering</t>
  </si>
  <si>
    <t>Lia Pieterse</t>
  </si>
  <si>
    <t>Klasse C</t>
  </si>
  <si>
    <t>Kees Kempenaar</t>
  </si>
  <si>
    <t>Door Markman</t>
  </si>
  <si>
    <t>Tonny Versluis</t>
  </si>
  <si>
    <t>Ans van Buuren</t>
  </si>
  <si>
    <t>Manus van Rijn</t>
  </si>
  <si>
    <t>Marry van Rijn</t>
  </si>
  <si>
    <t>Greet Versluis</t>
  </si>
  <si>
    <t>Wim van Miltenburg</t>
  </si>
  <si>
    <t>PR vanaf 9 september  2020</t>
  </si>
  <si>
    <t>PR</t>
  </si>
  <si>
    <t xml:space="preserve">Datum </t>
  </si>
  <si>
    <t xml:space="preserve"> </t>
  </si>
  <si>
    <t>Josѐ Hӧlscher</t>
  </si>
  <si>
    <r>
      <t>Jos</t>
    </r>
    <r>
      <rPr>
        <b/>
        <sz val="14"/>
        <rFont val="Calibri"/>
        <family val="2"/>
      </rPr>
      <t>ѐ</t>
    </r>
    <r>
      <rPr>
        <b/>
        <sz val="12"/>
        <rFont val="Arial Black"/>
        <family val="2"/>
      </rPr>
      <t xml:space="preserve"> H</t>
    </r>
    <r>
      <rPr>
        <b/>
        <sz val="14"/>
        <rFont val="Calibri"/>
        <family val="2"/>
      </rPr>
      <t>ӧlscher</t>
    </r>
  </si>
  <si>
    <t xml:space="preserve">Punten </t>
  </si>
  <si>
    <t xml:space="preserve">PR </t>
  </si>
  <si>
    <t>Elisa de Jong</t>
  </si>
  <si>
    <t>Paul van den Berg</t>
  </si>
  <si>
    <t>punten score afgetrokken.</t>
  </si>
  <si>
    <t>Mahjan Yari</t>
  </si>
  <si>
    <t>Maria Baggen</t>
  </si>
  <si>
    <t>Maria</t>
  </si>
  <si>
    <t>Monique van Leijden</t>
  </si>
  <si>
    <t>B-klasse</t>
  </si>
  <si>
    <t>C-klasse</t>
  </si>
  <si>
    <t>A-klasse</t>
  </si>
  <si>
    <t>totaal</t>
  </si>
  <si>
    <r>
      <t xml:space="preserve">148 </t>
    </r>
    <r>
      <rPr>
        <b/>
        <sz val="11"/>
        <color rgb="FFC00000"/>
        <rFont val="Arial Black"/>
        <family val="2"/>
      </rPr>
      <t>Gegooid</t>
    </r>
  </si>
  <si>
    <r>
      <t xml:space="preserve"> 140+  </t>
    </r>
    <r>
      <rPr>
        <b/>
        <sz val="11"/>
        <color rgb="FFC00000"/>
        <rFont val="Arial Black"/>
        <family val="2"/>
      </rPr>
      <t>Gegooid</t>
    </r>
  </si>
  <si>
    <t>Jo de Vries</t>
  </si>
  <si>
    <t>100 + Gegooid</t>
  </si>
  <si>
    <t>120 + Gegooid</t>
  </si>
  <si>
    <t>152 Gegooid</t>
  </si>
  <si>
    <t>Albert van der Geest</t>
  </si>
  <si>
    <t>GEMIDDELDE</t>
  </si>
  <si>
    <t>2023-2024</t>
  </si>
  <si>
    <t>PLUS EN MIN</t>
  </si>
  <si>
    <t>Nieuw</t>
  </si>
  <si>
    <t>Kees Kuypers</t>
  </si>
  <si>
    <t>6=dec-23</t>
  </si>
  <si>
    <t>Theo van leijden</t>
  </si>
  <si>
    <t>Annie Valk</t>
  </si>
  <si>
    <t>Bo Vergunst</t>
  </si>
  <si>
    <t>Mirjam van den Berg</t>
  </si>
  <si>
    <t xml:space="preserve">      Tussenstand competitie 2024-2025</t>
  </si>
  <si>
    <t>Gem. 2024-25</t>
  </si>
  <si>
    <t>2024-2025</t>
  </si>
  <si>
    <t xml:space="preserve"> Daguitslag 6 NOVEMBER 2024</t>
  </si>
  <si>
    <t>Henk Kruize</t>
  </si>
  <si>
    <t>In totaal is er 2 slechtste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</si>
</sst>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[$-413]General"/>
    <numFmt numFmtId="165" formatCode="[$-413]0.00"/>
    <numFmt numFmtId="166" formatCode="dd\-mm\-yy"/>
    <numFmt numFmtId="167" formatCode="[$-413]dd/mmm/yy;@"/>
    <numFmt numFmtId="168" formatCode="[$-413]0"/>
    <numFmt numFmtId="169" formatCode="[$-413]d/mmm;@"/>
  </numFmts>
  <fonts count="10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Arial Black"/>
      <family val="2"/>
    </font>
    <font>
      <b/>
      <sz val="12"/>
      <color rgb="FFC00000"/>
      <name val="Arial Black"/>
      <family val="2"/>
    </font>
    <font>
      <b/>
      <sz val="12"/>
      <color rgb="FF00B050"/>
      <name val="Arial"/>
      <family val="2"/>
    </font>
    <font>
      <b/>
      <sz val="12"/>
      <color rgb="FFFF0000"/>
      <name val="Arial Black"/>
      <family val="2"/>
    </font>
    <font>
      <b/>
      <sz val="12"/>
      <color rgb="FF00CC00"/>
      <name val="Arial Black"/>
      <family val="2"/>
    </font>
    <font>
      <sz val="12"/>
      <color rgb="FF000000"/>
      <name val="Arial Black"/>
      <family val="2"/>
    </font>
    <font>
      <sz val="12"/>
      <color rgb="FFC00000"/>
      <name val="Arial Black"/>
      <family val="2"/>
    </font>
    <font>
      <sz val="12"/>
      <color rgb="FFFF0000"/>
      <name val="Arial Black"/>
      <family val="2"/>
    </font>
    <font>
      <b/>
      <sz val="12"/>
      <color rgb="FF0070C0"/>
      <name val="Arial Black"/>
      <family val="2"/>
    </font>
    <font>
      <b/>
      <sz val="12"/>
      <color rgb="FF0F06BA"/>
      <name val="Arial Black"/>
      <family val="2"/>
    </font>
    <font>
      <sz val="12"/>
      <color rgb="FF0F06BA"/>
      <name val="Arial Black"/>
      <family val="2"/>
    </font>
    <font>
      <sz val="12"/>
      <name val="Arial Black"/>
      <family val="2"/>
    </font>
    <font>
      <sz val="12"/>
      <color rgb="FF0000CC"/>
      <name val="Arial Black"/>
      <family val="2"/>
    </font>
    <font>
      <b/>
      <sz val="16"/>
      <color rgb="FFFF0000"/>
      <name val="Verdana"/>
      <family val="2"/>
    </font>
    <font>
      <sz val="10"/>
      <color rgb="FF000000"/>
      <name val="Verdana"/>
      <family val="2"/>
    </font>
    <font>
      <b/>
      <sz val="16"/>
      <color rgb="FFFF0000"/>
      <name val="Calibri"/>
      <family val="2"/>
    </font>
    <font>
      <b/>
      <sz val="16"/>
      <color rgb="FF000000"/>
      <name val="Calibri"/>
      <family val="2"/>
    </font>
    <font>
      <b/>
      <sz val="16"/>
      <color rgb="FF00CC00"/>
      <name val="Calibri"/>
      <family val="2"/>
    </font>
    <font>
      <b/>
      <sz val="11"/>
      <color rgb="FFFF0000"/>
      <name val="Calibri"/>
      <family val="2"/>
    </font>
    <font>
      <sz val="11"/>
      <color rgb="FF0066CC"/>
      <name val="Calibri"/>
      <family val="2"/>
    </font>
    <font>
      <sz val="11"/>
      <color rgb="FF0066FF"/>
      <name val="Calibri"/>
      <family val="2"/>
    </font>
    <font>
      <b/>
      <sz val="16"/>
      <color rgb="FFC00000"/>
      <name val="Calibri"/>
      <family val="2"/>
    </font>
    <font>
      <b/>
      <sz val="11"/>
      <color rgb="FFC00000"/>
      <name val="Calibri"/>
      <family val="2"/>
    </font>
    <font>
      <sz val="11"/>
      <color rgb="FFC00000"/>
      <name val="Calibri"/>
      <family val="2"/>
    </font>
    <font>
      <sz val="11"/>
      <color rgb="FF000000"/>
      <name val="Calibri1"/>
    </font>
    <font>
      <b/>
      <i/>
      <sz val="12"/>
      <color rgb="FF0066FF"/>
      <name val="Arial Black"/>
      <family val="2"/>
    </font>
    <font>
      <sz val="12"/>
      <color rgb="FF0066FF"/>
      <name val="Arial Black"/>
      <family val="2"/>
    </font>
    <font>
      <sz val="11"/>
      <color rgb="FFFF0000"/>
      <name val="Calibri"/>
      <family val="2"/>
    </font>
    <font>
      <b/>
      <sz val="20"/>
      <color rgb="FF000000"/>
      <name val="Arial Black"/>
      <family val="2"/>
    </font>
    <font>
      <sz val="14"/>
      <color rgb="FF000000"/>
      <name val="Arial Black"/>
      <family val="2"/>
    </font>
    <font>
      <b/>
      <sz val="11"/>
      <color rgb="FF000000"/>
      <name val="Arial Black"/>
      <family val="2"/>
    </font>
    <font>
      <sz val="10"/>
      <color rgb="FF000000"/>
      <name val="Ravie"/>
      <family val="5"/>
    </font>
    <font>
      <b/>
      <sz val="11"/>
      <color rgb="FF009900"/>
      <name val="Arial"/>
      <family val="2"/>
    </font>
    <font>
      <b/>
      <sz val="12"/>
      <color rgb="FF000000"/>
      <name val="Calibri"/>
      <family val="2"/>
    </font>
    <font>
      <b/>
      <sz val="12"/>
      <color rgb="FF0070C0"/>
      <name val="Calibri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9900"/>
      <name val="Arial1"/>
    </font>
    <font>
      <b/>
      <sz val="12"/>
      <color rgb="FFFFFF00"/>
      <name val="Arial Black"/>
      <family val="2"/>
    </font>
    <font>
      <sz val="20"/>
      <color rgb="FFFF0000"/>
      <name val="Arial1"/>
    </font>
    <font>
      <sz val="12"/>
      <color rgb="FF33CC33"/>
      <name val="Arial Black"/>
      <family val="2"/>
    </font>
    <font>
      <sz val="12"/>
      <color theme="1"/>
      <name val="Arial Black"/>
      <family val="2"/>
    </font>
    <font>
      <sz val="11"/>
      <color rgb="FF92D05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9900"/>
      <name val="Calibri"/>
      <family val="2"/>
      <scheme val="minor"/>
    </font>
    <font>
      <b/>
      <sz val="12"/>
      <name val="Arial Black"/>
      <family val="2"/>
    </font>
    <font>
      <b/>
      <sz val="16"/>
      <color rgb="FF33CC33"/>
      <name val="Calibri"/>
      <family val="2"/>
    </font>
    <font>
      <b/>
      <sz val="16"/>
      <color theme="0"/>
      <name val="Calibri"/>
      <family val="2"/>
    </font>
    <font>
      <b/>
      <sz val="18"/>
      <color rgb="FFC00000"/>
      <name val="Arial Black"/>
      <family val="2"/>
    </font>
    <font>
      <b/>
      <sz val="11"/>
      <color rgb="FFC00000"/>
      <name val="Arial Black"/>
      <family val="2"/>
    </font>
    <font>
      <sz val="11"/>
      <color theme="0" tint="-0.249977111117893"/>
      <name val="Calibri"/>
      <family val="2"/>
      <scheme val="minor"/>
    </font>
    <font>
      <b/>
      <sz val="14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/>
      <name val="Arial Black"/>
      <family val="2"/>
    </font>
    <font>
      <b/>
      <sz val="11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Arial Black"/>
      <family val="2"/>
    </font>
    <font>
      <sz val="11"/>
      <name val="Arial Black"/>
      <family val="2"/>
    </font>
    <font>
      <b/>
      <sz val="10"/>
      <color rgb="FF0F06BA"/>
      <name val="Arial Black"/>
      <family val="2"/>
    </font>
    <font>
      <sz val="11"/>
      <color rgb="FFC00000"/>
      <name val="Arial Black"/>
      <family val="2"/>
    </font>
    <font>
      <b/>
      <i/>
      <sz val="18"/>
      <color rgb="FF000099"/>
      <name val="Arial Black"/>
      <family val="2"/>
    </font>
    <font>
      <sz val="11"/>
      <color rgb="FFFF0000"/>
      <name val="Arial Black"/>
      <family val="2"/>
    </font>
    <font>
      <b/>
      <sz val="12"/>
      <color rgb="FF00B050"/>
      <name val="Arial Black"/>
      <family val="2"/>
    </font>
    <font>
      <sz val="11"/>
      <color rgb="FF000000"/>
      <name val="Arial Black"/>
      <family val="2"/>
    </font>
    <font>
      <sz val="10"/>
      <color rgb="FFFF0000"/>
      <name val="Arial Black"/>
      <family val="2"/>
    </font>
    <font>
      <b/>
      <sz val="10"/>
      <color rgb="FF000000"/>
      <name val="Arial Black"/>
      <family val="2"/>
    </font>
    <font>
      <b/>
      <sz val="10"/>
      <color rgb="FF00CC00"/>
      <name val="Arial Black"/>
      <family val="2"/>
    </font>
    <font>
      <b/>
      <sz val="10"/>
      <color rgb="FF0070C0"/>
      <name val="Arial Black"/>
      <family val="2"/>
    </font>
    <font>
      <sz val="10"/>
      <color rgb="FF000000"/>
      <name val="Arial Black"/>
      <family val="2"/>
    </font>
    <font>
      <b/>
      <sz val="16"/>
      <color rgb="FFFF0000"/>
      <name val="Arial Black"/>
      <family val="2"/>
    </font>
    <font>
      <b/>
      <sz val="16"/>
      <color rgb="FF000000"/>
      <name val="Arial Black"/>
      <family val="2"/>
    </font>
    <font>
      <b/>
      <sz val="16"/>
      <color rgb="FF00CC00"/>
      <name val="Arial Black"/>
      <family val="2"/>
    </font>
    <font>
      <b/>
      <sz val="14"/>
      <color rgb="FFC00000"/>
      <name val="Arial Black"/>
      <family val="2"/>
    </font>
    <font>
      <b/>
      <sz val="14"/>
      <color rgb="FF00CC00"/>
      <name val="Arial Black"/>
      <family val="2"/>
    </font>
    <font>
      <sz val="12"/>
      <color theme="1"/>
      <name val="Calibri"/>
      <family val="2"/>
      <scheme val="minor"/>
    </font>
    <font>
      <b/>
      <sz val="11"/>
      <color rgb="FF0F06BA"/>
      <name val="Arial Black"/>
      <family val="2"/>
    </font>
    <font>
      <b/>
      <sz val="11"/>
      <color theme="1"/>
      <name val="Arial Black"/>
      <family val="2"/>
    </font>
    <font>
      <sz val="10"/>
      <color rgb="FF0F06BA"/>
      <name val="Arial Black"/>
      <family val="2"/>
    </font>
    <font>
      <sz val="10"/>
      <color theme="1"/>
      <name val="Arial Black"/>
      <family val="2"/>
    </font>
    <font>
      <b/>
      <sz val="10"/>
      <color rgb="FFFF0000"/>
      <name val="Arial Black"/>
      <family val="2"/>
    </font>
    <font>
      <b/>
      <sz val="10"/>
      <color rgb="FFC00000"/>
      <name val="Arial Black"/>
      <family val="2"/>
    </font>
    <font>
      <b/>
      <sz val="10"/>
      <name val="Arial Black"/>
      <family val="2"/>
    </font>
    <font>
      <b/>
      <i/>
      <sz val="10"/>
      <color rgb="FF0F06BA"/>
      <name val="Arial Black"/>
      <family val="2"/>
    </font>
    <font>
      <sz val="10"/>
      <color rgb="FFC00000"/>
      <name val="Arial Black"/>
      <family val="2"/>
    </font>
    <font>
      <i/>
      <sz val="10"/>
      <color rgb="FF0F06BA"/>
      <name val="Arial Black"/>
      <family val="2"/>
    </font>
    <font>
      <b/>
      <i/>
      <sz val="10"/>
      <color rgb="FF0066FF"/>
      <name val="Arial Black"/>
      <family val="2"/>
    </font>
    <font>
      <sz val="10"/>
      <color rgb="FF0066FF"/>
      <name val="Arial Black"/>
      <family val="2"/>
    </font>
    <font>
      <sz val="10"/>
      <name val="Arial Black"/>
      <family val="2"/>
    </font>
    <font>
      <sz val="11"/>
      <color rgb="FFFFFF00"/>
      <name val="Arial Black"/>
      <family val="2"/>
    </font>
    <font>
      <b/>
      <sz val="8"/>
      <color theme="1"/>
      <name val="Arial Black"/>
      <family val="2"/>
    </font>
    <font>
      <sz val="16"/>
      <color theme="1"/>
      <name val="Calibri"/>
      <family val="2"/>
      <scheme val="minor"/>
    </font>
    <font>
      <b/>
      <i/>
      <sz val="16"/>
      <color rgb="FF0F06BA"/>
      <name val="Arial Black"/>
      <family val="2"/>
    </font>
    <font>
      <b/>
      <i/>
      <sz val="16"/>
      <color rgb="FFC00000"/>
      <name val="Arial Black"/>
      <family val="2"/>
    </font>
    <font>
      <sz val="16"/>
      <color rgb="FFC00000"/>
      <name val="Calibri"/>
      <family val="2"/>
      <scheme val="minor"/>
    </font>
    <font>
      <sz val="8"/>
      <name val="Calibri"/>
      <family val="2"/>
      <scheme val="minor"/>
    </font>
    <font>
      <b/>
      <i/>
      <sz val="16"/>
      <color rgb="FF000099"/>
      <name val="Arial Black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C000"/>
      </patternFill>
    </fill>
    <fill>
      <patternFill patternType="solid">
        <fgColor theme="0" tint="-0.249977111117893"/>
        <bgColor rgb="FFFCE4D6"/>
      </patternFill>
    </fill>
    <fill>
      <patternFill patternType="solid">
        <fgColor theme="0" tint="-0.249977111117893"/>
        <bgColor rgb="FF00B050"/>
      </patternFill>
    </fill>
    <fill>
      <patternFill patternType="solid">
        <fgColor theme="0" tint="-0.249977111117893"/>
        <bgColor rgb="FFFCD5B4"/>
      </patternFill>
    </fill>
    <fill>
      <patternFill patternType="solid">
        <fgColor theme="0" tint="-0.249977111117893"/>
        <bgColor rgb="FF9BC2E6"/>
      </patternFill>
    </fill>
    <fill>
      <patternFill patternType="solid">
        <fgColor theme="0" tint="-0.499984740745262"/>
        <bgColor rgb="FFFFFF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rgb="FF92D05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2" fillId="0" borderId="0" applyBorder="0" applyProtection="0"/>
  </cellStyleXfs>
  <cellXfs count="313">
    <xf numFmtId="0" fontId="0" fillId="0" borderId="0" xfId="0"/>
    <xf numFmtId="0" fontId="0" fillId="2" borderId="0" xfId="0" applyFill="1"/>
    <xf numFmtId="164" fontId="5" fillId="4" borderId="0" xfId="2" applyFont="1" applyFill="1" applyBorder="1"/>
    <xf numFmtId="164" fontId="6" fillId="2" borderId="0" xfId="2" applyFont="1" applyFill="1" applyBorder="1"/>
    <xf numFmtId="164" fontId="2" fillId="2" borderId="0" xfId="2" applyFill="1" applyBorder="1"/>
    <xf numFmtId="164" fontId="8" fillId="2" borderId="0" xfId="2" applyFont="1" applyFill="1" applyBorder="1"/>
    <xf numFmtId="164" fontId="2" fillId="2" borderId="0" xfId="2" applyFill="1"/>
    <xf numFmtId="0" fontId="8" fillId="2" borderId="0" xfId="0" applyFont="1" applyFill="1"/>
    <xf numFmtId="164" fontId="10" fillId="2" borderId="0" xfId="2" applyFont="1" applyFill="1" applyBorder="1"/>
    <xf numFmtId="0" fontId="7" fillId="2" borderId="0" xfId="2" applyNumberFormat="1" applyFont="1" applyFill="1" applyBorder="1"/>
    <xf numFmtId="164" fontId="7" fillId="2" borderId="0" xfId="2" applyFont="1" applyFill="1" applyBorder="1"/>
    <xf numFmtId="164" fontId="15" fillId="2" borderId="0" xfId="2" applyFont="1" applyFill="1" applyBorder="1"/>
    <xf numFmtId="164" fontId="4" fillId="2" borderId="0" xfId="2" applyFont="1" applyFill="1" applyBorder="1"/>
    <xf numFmtId="165" fontId="8" fillId="2" borderId="0" xfId="2" applyNumberFormat="1" applyFont="1" applyFill="1" applyBorder="1"/>
    <xf numFmtId="164" fontId="3" fillId="2" borderId="0" xfId="2" applyFont="1" applyFill="1" applyBorder="1"/>
    <xf numFmtId="0" fontId="45" fillId="2" borderId="0" xfId="0" applyFont="1" applyFill="1"/>
    <xf numFmtId="164" fontId="19" fillId="2" borderId="0" xfId="2" applyFont="1" applyFill="1" applyBorder="1"/>
    <xf numFmtId="164" fontId="20" fillId="2" borderId="0" xfId="2" applyFont="1" applyFill="1" applyBorder="1"/>
    <xf numFmtId="0" fontId="3" fillId="2" borderId="0" xfId="2" applyNumberFormat="1" applyFont="1" applyFill="1" applyBorder="1"/>
    <xf numFmtId="0" fontId="8" fillId="2" borderId="0" xfId="2" applyNumberFormat="1" applyFont="1" applyFill="1" applyBorder="1"/>
    <xf numFmtId="0" fontId="46" fillId="2" borderId="0" xfId="0" applyFont="1" applyFill="1"/>
    <xf numFmtId="0" fontId="3" fillId="2" borderId="0" xfId="0" applyFont="1" applyFill="1"/>
    <xf numFmtId="164" fontId="11" fillId="2" borderId="0" xfId="2" applyFont="1" applyFill="1" applyBorder="1" applyAlignment="1">
      <alignment horizontal="center"/>
    </xf>
    <xf numFmtId="164" fontId="10" fillId="2" borderId="0" xfId="2" applyFont="1" applyFill="1"/>
    <xf numFmtId="164" fontId="3" fillId="2" borderId="0" xfId="2" applyFont="1" applyFill="1"/>
    <xf numFmtId="164" fontId="7" fillId="2" borderId="0" xfId="2" applyFont="1" applyFill="1"/>
    <xf numFmtId="164" fontId="11" fillId="2" borderId="0" xfId="2" applyFont="1" applyFill="1"/>
    <xf numFmtId="164" fontId="8" fillId="2" borderId="0" xfId="2" applyFont="1" applyFill="1"/>
    <xf numFmtId="164" fontId="17" fillId="2" borderId="0" xfId="2" applyFont="1" applyFill="1" applyBorder="1"/>
    <xf numFmtId="164" fontId="19" fillId="5" borderId="0" xfId="2" applyFont="1" applyFill="1" applyBorder="1"/>
    <xf numFmtId="0" fontId="47" fillId="2" borderId="0" xfId="0" applyFont="1" applyFill="1"/>
    <xf numFmtId="165" fontId="24" fillId="4" borderId="0" xfId="2" applyNumberFormat="1" applyFont="1" applyFill="1" applyBorder="1"/>
    <xf numFmtId="164" fontId="25" fillId="2" borderId="0" xfId="2" applyFont="1" applyFill="1"/>
    <xf numFmtId="166" fontId="27" fillId="2" borderId="0" xfId="0" applyNumberFormat="1" applyFont="1" applyFill="1"/>
    <xf numFmtId="166" fontId="2" fillId="2" borderId="0" xfId="0" applyNumberFormat="1" applyFont="1" applyFill="1"/>
    <xf numFmtId="165" fontId="26" fillId="2" borderId="0" xfId="2" applyNumberFormat="1" applyFont="1" applyFill="1"/>
    <xf numFmtId="0" fontId="30" fillId="2" borderId="0" xfId="0" applyFont="1" applyFill="1"/>
    <xf numFmtId="0" fontId="28" fillId="2" borderId="0" xfId="2" applyNumberFormat="1" applyFont="1" applyFill="1" applyBorder="1" applyAlignment="1">
      <alignment horizontal="center"/>
    </xf>
    <xf numFmtId="164" fontId="28" fillId="2" borderId="0" xfId="2" applyFont="1" applyFill="1" applyBorder="1" applyAlignment="1">
      <alignment horizontal="center"/>
    </xf>
    <xf numFmtId="0" fontId="28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/>
    </xf>
    <xf numFmtId="164" fontId="29" fillId="2" borderId="0" xfId="2" applyFont="1" applyFill="1" applyBorder="1" applyAlignment="1">
      <alignment horizontal="center"/>
    </xf>
    <xf numFmtId="164" fontId="28" fillId="3" borderId="0" xfId="2" applyFont="1" applyFill="1" applyBorder="1" applyAlignment="1">
      <alignment horizontal="center"/>
    </xf>
    <xf numFmtId="165" fontId="9" fillId="2" borderId="0" xfId="2" applyNumberFormat="1" applyFont="1" applyFill="1" applyBorder="1" applyAlignment="1">
      <alignment horizontal="center"/>
    </xf>
    <xf numFmtId="164" fontId="22" fillId="2" borderId="0" xfId="2" applyFont="1" applyFill="1"/>
    <xf numFmtId="164" fontId="21" fillId="2" borderId="0" xfId="2" applyFont="1" applyFill="1"/>
    <xf numFmtId="164" fontId="23" fillId="2" borderId="0" xfId="2" applyFont="1" applyFill="1"/>
    <xf numFmtId="0" fontId="6" fillId="2" borderId="0" xfId="0" applyFont="1" applyFill="1"/>
    <xf numFmtId="165" fontId="6" fillId="2" borderId="0" xfId="2" applyNumberFormat="1" applyFont="1" applyFill="1" applyBorder="1"/>
    <xf numFmtId="164" fontId="22" fillId="2" borderId="0" xfId="2" applyFont="1" applyFill="1" applyBorder="1"/>
    <xf numFmtId="164" fontId="6" fillId="2" borderId="0" xfId="2" applyFont="1" applyFill="1" applyBorder="1" applyAlignment="1">
      <alignment horizontal="center"/>
    </xf>
    <xf numFmtId="0" fontId="11" fillId="2" borderId="0" xfId="0" applyFont="1" applyFill="1"/>
    <xf numFmtId="164" fontId="34" fillId="2" borderId="0" xfId="2" applyFont="1" applyFill="1" applyBorder="1"/>
    <xf numFmtId="0" fontId="38" fillId="2" borderId="0" xfId="0" applyFont="1" applyFill="1"/>
    <xf numFmtId="0" fontId="37" fillId="2" borderId="0" xfId="0" applyFont="1" applyFill="1"/>
    <xf numFmtId="0" fontId="39" fillId="2" borderId="0" xfId="0" applyFont="1" applyFill="1"/>
    <xf numFmtId="0" fontId="36" fillId="2" borderId="0" xfId="0" applyFont="1" applyFill="1"/>
    <xf numFmtId="0" fontId="33" fillId="2" borderId="0" xfId="0" applyFont="1" applyFill="1"/>
    <xf numFmtId="0" fontId="18" fillId="2" borderId="0" xfId="0" applyFont="1" applyFill="1"/>
    <xf numFmtId="164" fontId="49" fillId="5" borderId="0" xfId="2" applyFont="1" applyFill="1" applyBorder="1"/>
    <xf numFmtId="164" fontId="49" fillId="2" borderId="0" xfId="2" applyFont="1" applyFill="1" applyBorder="1"/>
    <xf numFmtId="0" fontId="48" fillId="2" borderId="0" xfId="2" applyNumberFormat="1" applyFont="1" applyFill="1" applyBorder="1" applyAlignment="1">
      <alignment horizontal="center"/>
    </xf>
    <xf numFmtId="164" fontId="8" fillId="2" borderId="0" xfId="2" applyFont="1" applyFill="1" applyBorder="1" applyAlignment="1">
      <alignment horizontal="center"/>
    </xf>
    <xf numFmtId="164" fontId="50" fillId="2" borderId="0" xfId="2" applyFont="1" applyFill="1" applyBorder="1"/>
    <xf numFmtId="164" fontId="50" fillId="4" borderId="0" xfId="2" applyFont="1" applyFill="1" applyBorder="1" applyAlignment="1">
      <alignment horizontal="center" vertical="center"/>
    </xf>
    <xf numFmtId="164" fontId="50" fillId="5" borderId="0" xfId="2" applyFont="1" applyFill="1" applyBorder="1"/>
    <xf numFmtId="164" fontId="48" fillId="2" borderId="0" xfId="2" applyFont="1" applyFill="1" applyBorder="1" applyAlignment="1">
      <alignment horizontal="center"/>
    </xf>
    <xf numFmtId="164" fontId="43" fillId="2" borderId="0" xfId="2" applyFont="1" applyFill="1" applyBorder="1" applyAlignment="1">
      <alignment horizontal="center"/>
    </xf>
    <xf numFmtId="167" fontId="48" fillId="2" borderId="0" xfId="2" applyNumberFormat="1" applyFont="1" applyFill="1" applyBorder="1" applyAlignment="1">
      <alignment horizontal="center"/>
    </xf>
    <xf numFmtId="164" fontId="14" fillId="2" borderId="0" xfId="2" applyFont="1" applyFill="1" applyBorder="1" applyAlignment="1">
      <alignment horizontal="center"/>
    </xf>
    <xf numFmtId="164" fontId="44" fillId="2" borderId="0" xfId="0" applyNumberFormat="1" applyFont="1" applyFill="1" applyAlignment="1">
      <alignment horizontal="center"/>
    </xf>
    <xf numFmtId="0" fontId="53" fillId="2" borderId="0" xfId="0" applyFont="1" applyFill="1"/>
    <xf numFmtId="0" fontId="55" fillId="2" borderId="0" xfId="0" applyFont="1" applyFill="1"/>
    <xf numFmtId="0" fontId="0" fillId="11" borderId="0" xfId="0" applyFill="1"/>
    <xf numFmtId="0" fontId="0" fillId="12" borderId="0" xfId="0" applyFill="1"/>
    <xf numFmtId="0" fontId="7" fillId="12" borderId="0" xfId="2" applyNumberFormat="1" applyFont="1" applyFill="1" applyBorder="1"/>
    <xf numFmtId="164" fontId="48" fillId="2" borderId="4" xfId="2" applyFont="1" applyFill="1" applyBorder="1" applyAlignment="1">
      <alignment horizontal="center"/>
    </xf>
    <xf numFmtId="164" fontId="8" fillId="2" borderId="10" xfId="2" applyFont="1" applyFill="1" applyBorder="1" applyAlignment="1">
      <alignment horizontal="center"/>
    </xf>
    <xf numFmtId="164" fontId="8" fillId="2" borderId="11" xfId="2" applyFont="1" applyFill="1" applyBorder="1" applyAlignment="1">
      <alignment horizontal="center"/>
    </xf>
    <xf numFmtId="164" fontId="48" fillId="2" borderId="11" xfId="2" applyFont="1" applyFill="1" applyBorder="1" applyAlignment="1">
      <alignment horizontal="center"/>
    </xf>
    <xf numFmtId="164" fontId="8" fillId="2" borderId="9" xfId="2" applyFont="1" applyFill="1" applyBorder="1" applyAlignment="1">
      <alignment horizontal="center"/>
    </xf>
    <xf numFmtId="164" fontId="14" fillId="2" borderId="9" xfId="0" applyNumberFormat="1" applyFont="1" applyFill="1" applyBorder="1" applyAlignment="1">
      <alignment horizontal="center"/>
    </xf>
    <xf numFmtId="164" fontId="14" fillId="2" borderId="10" xfId="2" applyFont="1" applyFill="1" applyBorder="1" applyAlignment="1">
      <alignment horizontal="center"/>
    </xf>
    <xf numFmtId="164" fontId="14" fillId="2" borderId="11" xfId="2" applyFont="1" applyFill="1" applyBorder="1" applyAlignment="1">
      <alignment horizontal="center"/>
    </xf>
    <xf numFmtId="0" fontId="14" fillId="2" borderId="0" xfId="2" applyNumberFormat="1" applyFont="1" applyFill="1" applyBorder="1" applyAlignment="1">
      <alignment horizontal="center"/>
    </xf>
    <xf numFmtId="169" fontId="0" fillId="2" borderId="0" xfId="0" applyNumberFormat="1" applyFill="1"/>
    <xf numFmtId="16" fontId="0" fillId="2" borderId="0" xfId="0" applyNumberFormat="1" applyFill="1"/>
    <xf numFmtId="16" fontId="0" fillId="12" borderId="0" xfId="0" applyNumberFormat="1" applyFill="1"/>
    <xf numFmtId="0" fontId="55" fillId="12" borderId="0" xfId="0" applyFont="1" applyFill="1"/>
    <xf numFmtId="0" fontId="57" fillId="2" borderId="0" xfId="0" applyFont="1" applyFill="1"/>
    <xf numFmtId="0" fontId="14" fillId="2" borderId="0" xfId="0" applyFont="1" applyFill="1"/>
    <xf numFmtId="164" fontId="6" fillId="4" borderId="0" xfId="2" applyFont="1" applyFill="1" applyBorder="1"/>
    <xf numFmtId="0" fontId="0" fillId="12" borderId="0" xfId="0" applyFill="1" applyAlignment="1">
      <alignment horizontal="center"/>
    </xf>
    <xf numFmtId="0" fontId="58" fillId="12" borderId="0" xfId="0" applyFont="1" applyFill="1"/>
    <xf numFmtId="0" fontId="59" fillId="12" borderId="0" xfId="0" applyFont="1" applyFill="1"/>
    <xf numFmtId="164" fontId="12" fillId="2" borderId="4" xfId="2" applyFont="1" applyFill="1" applyBorder="1" applyAlignment="1">
      <alignment horizontal="center"/>
    </xf>
    <xf numFmtId="164" fontId="13" fillId="2" borderId="0" xfId="2" applyFont="1" applyFill="1" applyBorder="1" applyAlignment="1">
      <alignment horizontal="center"/>
    </xf>
    <xf numFmtId="0" fontId="35" fillId="2" borderId="0" xfId="0" applyFont="1" applyFill="1"/>
    <xf numFmtId="0" fontId="40" fillId="2" borderId="0" xfId="0" applyFont="1" applyFill="1"/>
    <xf numFmtId="0" fontId="13" fillId="12" borderId="0" xfId="0" applyFont="1" applyFill="1" applyAlignment="1">
      <alignment horizontal="center"/>
    </xf>
    <xf numFmtId="0" fontId="14" fillId="12" borderId="0" xfId="2" applyNumberFormat="1" applyFont="1" applyFill="1" applyBorder="1" applyAlignment="1">
      <alignment horizontal="center"/>
    </xf>
    <xf numFmtId="0" fontId="4" fillId="12" borderId="0" xfId="2" applyNumberFormat="1" applyFont="1" applyFill="1" applyBorder="1" applyAlignment="1">
      <alignment horizontal="center"/>
    </xf>
    <xf numFmtId="0" fontId="12" fillId="2" borderId="0" xfId="2" applyNumberFormat="1" applyFont="1" applyFill="1" applyBorder="1" applyAlignment="1">
      <alignment horizontal="center" vertical="center"/>
    </xf>
    <xf numFmtId="0" fontId="8" fillId="2" borderId="0" xfId="2" applyNumberFormat="1" applyFont="1" applyFill="1" applyBorder="1" applyAlignment="1">
      <alignment horizontal="center" vertical="center"/>
    </xf>
    <xf numFmtId="164" fontId="68" fillId="2" borderId="0" xfId="2" applyFont="1" applyFill="1" applyAlignment="1">
      <alignment vertical="center"/>
    </xf>
    <xf numFmtId="164" fontId="69" fillId="2" borderId="0" xfId="2" applyFont="1" applyFill="1" applyAlignment="1">
      <alignment vertical="center"/>
    </xf>
    <xf numFmtId="164" fontId="70" fillId="2" borderId="0" xfId="2" applyFont="1" applyFill="1" applyAlignment="1">
      <alignment vertical="center"/>
    </xf>
    <xf numFmtId="164" fontId="71" fillId="2" borderId="0" xfId="2" applyFont="1" applyFill="1" applyAlignment="1">
      <alignment vertical="center"/>
    </xf>
    <xf numFmtId="164" fontId="72" fillId="2" borderId="0" xfId="2" applyFont="1" applyFill="1" applyBorder="1" applyAlignment="1">
      <alignment vertical="center"/>
    </xf>
    <xf numFmtId="164" fontId="73" fillId="2" borderId="0" xfId="2" applyFont="1" applyFill="1" applyBorder="1" applyAlignment="1">
      <alignment vertical="center"/>
    </xf>
    <xf numFmtId="164" fontId="74" fillId="2" borderId="0" xfId="2" applyFont="1" applyFill="1" applyBorder="1" applyAlignment="1">
      <alignment vertical="center"/>
    </xf>
    <xf numFmtId="164" fontId="75" fillId="2" borderId="0" xfId="2" applyFont="1" applyFill="1" applyBorder="1" applyAlignment="1">
      <alignment horizontal="center" vertical="center"/>
    </xf>
    <xf numFmtId="2" fontId="4" fillId="2" borderId="0" xfId="1" applyNumberFormat="1" applyFont="1" applyFill="1" applyBorder="1" applyAlignment="1">
      <alignment horizontal="center" vertical="center"/>
    </xf>
    <xf numFmtId="164" fontId="32" fillId="2" borderId="0" xfId="2" applyFont="1" applyFill="1" applyBorder="1" applyAlignment="1">
      <alignment vertical="center"/>
    </xf>
    <xf numFmtId="164" fontId="77" fillId="2" borderId="0" xfId="2" applyFont="1" applyFill="1" applyBorder="1" applyAlignment="1">
      <alignment vertical="center"/>
    </xf>
    <xf numFmtId="164" fontId="64" fillId="3" borderId="0" xfId="2" applyFont="1" applyFill="1" applyBorder="1" applyAlignment="1">
      <alignment vertical="center"/>
    </xf>
    <xf numFmtId="0" fontId="65" fillId="2" borderId="0" xfId="0" applyFont="1" applyFill="1" applyAlignment="1">
      <alignment vertical="center"/>
    </xf>
    <xf numFmtId="164" fontId="12" fillId="4" borderId="1" xfId="2" applyFont="1" applyFill="1" applyBorder="1" applyAlignment="1">
      <alignment horizontal="center" vertical="center"/>
    </xf>
    <xf numFmtId="164" fontId="4" fillId="4" borderId="1" xfId="2" applyFont="1" applyFill="1" applyBorder="1" applyAlignment="1">
      <alignment horizontal="center" vertical="center"/>
    </xf>
    <xf numFmtId="164" fontId="48" fillId="4" borderId="1" xfId="2" applyFont="1" applyFill="1" applyBorder="1" applyAlignment="1">
      <alignment horizontal="center" vertical="center"/>
    </xf>
    <xf numFmtId="164" fontId="66" fillId="4" borderId="0" xfId="2" applyFont="1" applyFill="1" applyBorder="1" applyAlignment="1">
      <alignment vertical="center"/>
    </xf>
    <xf numFmtId="0" fontId="48" fillId="2" borderId="1" xfId="2" applyNumberFormat="1" applyFont="1" applyFill="1" applyBorder="1" applyAlignment="1">
      <alignment vertical="center"/>
    </xf>
    <xf numFmtId="0" fontId="13" fillId="2" borderId="1" xfId="2" applyNumberFormat="1" applyFont="1" applyFill="1" applyBorder="1" applyAlignment="1">
      <alignment horizontal="center" vertical="center"/>
    </xf>
    <xf numFmtId="2" fontId="9" fillId="2" borderId="1" xfId="1" applyNumberFormat="1" applyFont="1" applyFill="1" applyBorder="1" applyAlignment="1">
      <alignment horizontal="center" vertical="center"/>
    </xf>
    <xf numFmtId="164" fontId="7" fillId="2" borderId="1" xfId="2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48" fillId="2" borderId="1" xfId="0" applyFont="1" applyFill="1" applyBorder="1" applyAlignment="1">
      <alignment vertical="center"/>
    </xf>
    <xf numFmtId="0" fontId="56" fillId="2" borderId="0" xfId="0" applyFont="1" applyFill="1" applyAlignment="1">
      <alignment vertical="center"/>
    </xf>
    <xf numFmtId="164" fontId="10" fillId="2" borderId="1" xfId="2" applyFont="1" applyFill="1" applyBorder="1" applyAlignment="1">
      <alignment vertical="center"/>
    </xf>
    <xf numFmtId="0" fontId="65" fillId="2" borderId="0" xfId="0" applyFont="1" applyFill="1" applyAlignment="1">
      <alignment horizontal="center" vertical="center"/>
    </xf>
    <xf numFmtId="164" fontId="48" fillId="2" borderId="0" xfId="2" applyFont="1" applyFill="1" applyBorder="1" applyAlignment="1">
      <alignment horizontal="center" vertical="center"/>
    </xf>
    <xf numFmtId="164" fontId="14" fillId="2" borderId="0" xfId="2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164" fontId="12" fillId="4" borderId="4" xfId="2" applyFont="1" applyFill="1" applyBorder="1" applyAlignment="1">
      <alignment horizontal="center" vertical="center"/>
    </xf>
    <xf numFmtId="164" fontId="4" fillId="4" borderId="4" xfId="2" applyFont="1" applyFill="1" applyBorder="1" applyAlignment="1">
      <alignment horizontal="center" vertical="center"/>
    </xf>
    <xf numFmtId="164" fontId="3" fillId="5" borderId="4" xfId="2" applyFont="1" applyFill="1" applyBorder="1" applyAlignment="1">
      <alignment horizontal="center" vertical="center"/>
    </xf>
    <xf numFmtId="164" fontId="7" fillId="2" borderId="4" xfId="2" applyFont="1" applyFill="1" applyBorder="1" applyAlignment="1">
      <alignment horizontal="center" vertical="center"/>
    </xf>
    <xf numFmtId="0" fontId="12" fillId="2" borderId="11" xfId="2" applyNumberFormat="1" applyFont="1" applyFill="1" applyBorder="1" applyAlignment="1">
      <alignment horizontal="center" vertical="center"/>
    </xf>
    <xf numFmtId="2" fontId="4" fillId="2" borderId="11" xfId="1" applyNumberFormat="1" applyFont="1" applyFill="1" applyBorder="1" applyAlignment="1">
      <alignment horizontal="center" vertical="center"/>
    </xf>
    <xf numFmtId="0" fontId="8" fillId="2" borderId="11" xfId="2" applyNumberFormat="1" applyFont="1" applyFill="1" applyBorder="1" applyAlignment="1">
      <alignment horizontal="center" vertical="center"/>
    </xf>
    <xf numFmtId="0" fontId="12" fillId="2" borderId="9" xfId="2" applyNumberFormat="1" applyFont="1" applyFill="1" applyBorder="1" applyAlignment="1">
      <alignment horizontal="center" vertical="center"/>
    </xf>
    <xf numFmtId="0" fontId="3" fillId="2" borderId="14" xfId="2" applyNumberFormat="1" applyFont="1" applyFill="1" applyBorder="1" applyAlignment="1">
      <alignment vertical="center"/>
    </xf>
    <xf numFmtId="0" fontId="12" fillId="2" borderId="3" xfId="2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3" fillId="2" borderId="12" xfId="2" applyNumberFormat="1" applyFont="1" applyFill="1" applyBorder="1" applyAlignment="1">
      <alignment vertical="center"/>
    </xf>
    <xf numFmtId="0" fontId="12" fillId="2" borderId="15" xfId="2" applyNumberFormat="1" applyFont="1" applyFill="1" applyBorder="1" applyAlignment="1">
      <alignment horizontal="center" vertical="center"/>
    </xf>
    <xf numFmtId="2" fontId="4" fillId="2" borderId="15" xfId="1" applyNumberFormat="1" applyFont="1" applyFill="1" applyBorder="1" applyAlignment="1">
      <alignment horizontal="center" vertical="center"/>
    </xf>
    <xf numFmtId="0" fontId="8" fillId="2" borderId="15" xfId="2" applyNumberFormat="1" applyFont="1" applyFill="1" applyBorder="1" applyAlignment="1">
      <alignment horizontal="center" vertical="center"/>
    </xf>
    <xf numFmtId="0" fontId="12" fillId="2" borderId="13" xfId="2" applyNumberFormat="1" applyFont="1" applyFill="1" applyBorder="1" applyAlignment="1">
      <alignment horizontal="center" vertical="center"/>
    </xf>
    <xf numFmtId="0" fontId="78" fillId="2" borderId="0" xfId="0" applyFont="1" applyFill="1"/>
    <xf numFmtId="164" fontId="4" fillId="4" borderId="1" xfId="2" applyFont="1" applyFill="1" applyBorder="1" applyAlignment="1">
      <alignment vertical="center"/>
    </xf>
    <xf numFmtId="0" fontId="48" fillId="2" borderId="1" xfId="0" applyFont="1" applyFill="1" applyBorder="1" applyAlignment="1">
      <alignment horizontal="center" vertical="center"/>
    </xf>
    <xf numFmtId="164" fontId="14" fillId="2" borderId="0" xfId="2" applyFont="1" applyFill="1" applyAlignment="1">
      <alignment horizontal="center" vertical="center"/>
    </xf>
    <xf numFmtId="0" fontId="80" fillId="12" borderId="1" xfId="0" applyFont="1" applyFill="1" applyBorder="1" applyAlignment="1">
      <alignment horizontal="center"/>
    </xf>
    <xf numFmtId="0" fontId="0" fillId="12" borderId="0" xfId="0" applyFill="1" applyAlignment="1">
      <alignment vertical="center"/>
    </xf>
    <xf numFmtId="164" fontId="62" fillId="2" borderId="0" xfId="2" applyFont="1" applyFill="1"/>
    <xf numFmtId="0" fontId="81" fillId="2" borderId="0" xfId="0" applyFont="1" applyFill="1"/>
    <xf numFmtId="0" fontId="82" fillId="12" borderId="0" xfId="0" applyFont="1" applyFill="1"/>
    <xf numFmtId="164" fontId="83" fillId="2" borderId="0" xfId="2" applyFont="1" applyFill="1" applyBorder="1"/>
    <xf numFmtId="164" fontId="69" fillId="4" borderId="1" xfId="2" applyFont="1" applyFill="1" applyBorder="1"/>
    <xf numFmtId="164" fontId="62" fillId="4" borderId="7" xfId="2" applyFont="1" applyFill="1" applyBorder="1" applyAlignment="1">
      <alignment horizontal="center" vertical="center"/>
    </xf>
    <xf numFmtId="165" fontId="84" fillId="4" borderId="16" xfId="2" applyNumberFormat="1" applyFont="1" applyFill="1" applyBorder="1"/>
    <xf numFmtId="164" fontId="85" fillId="2" borderId="0" xfId="2" applyFont="1" applyFill="1" applyBorder="1" applyAlignment="1">
      <alignment horizontal="center"/>
    </xf>
    <xf numFmtId="0" fontId="82" fillId="2" borderId="1" xfId="0" applyFont="1" applyFill="1" applyBorder="1"/>
    <xf numFmtId="0" fontId="86" fillId="2" borderId="1" xfId="0" applyFont="1" applyFill="1" applyBorder="1" applyAlignment="1">
      <alignment horizontal="center"/>
    </xf>
    <xf numFmtId="165" fontId="87" fillId="2" borderId="1" xfId="2" applyNumberFormat="1" applyFont="1" applyFill="1" applyBorder="1" applyAlignment="1">
      <alignment horizontal="center"/>
    </xf>
    <xf numFmtId="0" fontId="85" fillId="2" borderId="1" xfId="2" applyNumberFormat="1" applyFont="1" applyFill="1" applyBorder="1"/>
    <xf numFmtId="0" fontId="86" fillId="2" borderId="1" xfId="2" applyNumberFormat="1" applyFont="1" applyFill="1" applyBorder="1" applyAlignment="1">
      <alignment horizontal="center"/>
    </xf>
    <xf numFmtId="164" fontId="86" fillId="2" borderId="1" xfId="2" applyFont="1" applyFill="1" applyBorder="1" applyAlignment="1">
      <alignment horizontal="center"/>
    </xf>
    <xf numFmtId="0" fontId="88" fillId="2" borderId="1" xfId="0" applyFont="1" applyFill="1" applyBorder="1" applyAlignment="1">
      <alignment horizontal="center"/>
    </xf>
    <xf numFmtId="164" fontId="88" fillId="2" borderId="1" xfId="2" applyFont="1" applyFill="1" applyBorder="1" applyAlignment="1">
      <alignment horizontal="center"/>
    </xf>
    <xf numFmtId="164" fontId="86" fillId="3" borderId="1" xfId="2" applyFont="1" applyFill="1" applyBorder="1" applyAlignment="1">
      <alignment horizontal="center"/>
    </xf>
    <xf numFmtId="165" fontId="87" fillId="2" borderId="0" xfId="2" applyNumberFormat="1" applyFont="1" applyFill="1" applyBorder="1" applyAlignment="1">
      <alignment horizontal="center"/>
    </xf>
    <xf numFmtId="0" fontId="91" fillId="2" borderId="0" xfId="0" applyFont="1" applyFill="1" applyAlignment="1">
      <alignment horizontal="center"/>
    </xf>
    <xf numFmtId="0" fontId="82" fillId="2" borderId="0" xfId="0" applyFont="1" applyFill="1"/>
    <xf numFmtId="0" fontId="82" fillId="12" borderId="1" xfId="0" applyFont="1" applyFill="1" applyBorder="1"/>
    <xf numFmtId="0" fontId="91" fillId="2" borderId="1" xfId="0" applyFont="1" applyFill="1" applyBorder="1"/>
    <xf numFmtId="164" fontId="89" fillId="2" borderId="0" xfId="2" applyFont="1" applyFill="1" applyBorder="1" applyAlignment="1">
      <alignment horizontal="center"/>
    </xf>
    <xf numFmtId="0" fontId="89" fillId="2" borderId="0" xfId="0" applyFont="1" applyFill="1" applyAlignment="1">
      <alignment horizontal="center"/>
    </xf>
    <xf numFmtId="0" fontId="90" fillId="2" borderId="0" xfId="0" applyFont="1" applyFill="1" applyAlignment="1">
      <alignment horizontal="center"/>
    </xf>
    <xf numFmtId="164" fontId="90" fillId="2" borderId="0" xfId="2" applyFont="1" applyFill="1" applyBorder="1" applyAlignment="1">
      <alignment horizontal="center"/>
    </xf>
    <xf numFmtId="164" fontId="89" fillId="3" borderId="0" xfId="2" applyFont="1" applyFill="1" applyBorder="1" applyAlignment="1">
      <alignment horizontal="center"/>
    </xf>
    <xf numFmtId="164" fontId="62" fillId="4" borderId="1" xfId="2" applyFont="1" applyFill="1" applyBorder="1" applyAlignment="1">
      <alignment horizontal="center" vertical="center"/>
    </xf>
    <xf numFmtId="165" fontId="84" fillId="4" borderId="1" xfId="2" applyNumberFormat="1" applyFont="1" applyFill="1" applyBorder="1"/>
    <xf numFmtId="168" fontId="88" fillId="2" borderId="1" xfId="2" applyNumberFormat="1" applyFont="1" applyFill="1" applyBorder="1" applyAlignment="1">
      <alignment horizontal="center"/>
    </xf>
    <xf numFmtId="164" fontId="86" fillId="4" borderId="1" xfId="2" applyFont="1" applyFill="1" applyBorder="1" applyAlignment="1">
      <alignment horizontal="center"/>
    </xf>
    <xf numFmtId="0" fontId="86" fillId="12" borderId="1" xfId="0" applyFont="1" applyFill="1" applyBorder="1" applyAlignment="1">
      <alignment horizontal="center"/>
    </xf>
    <xf numFmtId="0" fontId="56" fillId="2" borderId="0" xfId="0" applyFont="1" applyFill="1"/>
    <xf numFmtId="0" fontId="56" fillId="2" borderId="0" xfId="0" applyFont="1" applyFill="1" applyAlignment="1">
      <alignment horizontal="center" vertical="center"/>
    </xf>
    <xf numFmtId="0" fontId="92" fillId="9" borderId="8" xfId="0" applyFont="1" applyFill="1" applyBorder="1" applyAlignment="1">
      <alignment vertical="center"/>
    </xf>
    <xf numFmtId="0" fontId="92" fillId="9" borderId="0" xfId="0" applyFont="1" applyFill="1" applyAlignment="1">
      <alignment vertical="center"/>
    </xf>
    <xf numFmtId="0" fontId="56" fillId="9" borderId="8" xfId="0" applyFont="1" applyFill="1" applyBorder="1" applyAlignment="1">
      <alignment vertical="center"/>
    </xf>
    <xf numFmtId="0" fontId="32" fillId="3" borderId="0" xfId="0" applyFont="1" applyFill="1" applyAlignment="1">
      <alignment horizontal="center" vertical="center"/>
    </xf>
    <xf numFmtId="0" fontId="91" fillId="2" borderId="0" xfId="2" applyNumberFormat="1" applyFont="1" applyFill="1" applyBorder="1" applyAlignment="1">
      <alignment horizontal="center" vertical="center"/>
    </xf>
    <xf numFmtId="164" fontId="48" fillId="2" borderId="0" xfId="2" applyFont="1" applyFill="1" applyBorder="1"/>
    <xf numFmtId="164" fontId="3" fillId="2" borderId="14" xfId="2" applyFont="1" applyFill="1" applyBorder="1"/>
    <xf numFmtId="0" fontId="48" fillId="2" borderId="14" xfId="2" applyNumberFormat="1" applyFont="1" applyFill="1" applyBorder="1"/>
    <xf numFmtId="164" fontId="3" fillId="2" borderId="12" xfId="2" applyFont="1" applyFill="1" applyBorder="1"/>
    <xf numFmtId="167" fontId="48" fillId="2" borderId="11" xfId="2" applyNumberFormat="1" applyFont="1" applyFill="1" applyBorder="1" applyAlignment="1">
      <alignment horizontal="center"/>
    </xf>
    <xf numFmtId="164" fontId="13" fillId="2" borderId="11" xfId="0" applyNumberFormat="1" applyFont="1" applyFill="1" applyBorder="1" applyAlignment="1">
      <alignment horizontal="center"/>
    </xf>
    <xf numFmtId="164" fontId="13" fillId="2" borderId="11" xfId="2" applyFont="1" applyFill="1" applyBorder="1" applyAlignment="1">
      <alignment horizontal="center"/>
    </xf>
    <xf numFmtId="164" fontId="13" fillId="2" borderId="9" xfId="0" applyNumberFormat="1" applyFont="1" applyFill="1" applyBorder="1" applyAlignment="1">
      <alignment horizontal="center"/>
    </xf>
    <xf numFmtId="164" fontId="13" fillId="2" borderId="0" xfId="0" applyNumberFormat="1" applyFont="1" applyFill="1" applyAlignment="1">
      <alignment horizontal="center"/>
    </xf>
    <xf numFmtId="164" fontId="14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164" fontId="13" fillId="2" borderId="3" xfId="0" applyNumberFormat="1" applyFont="1" applyFill="1" applyBorder="1" applyAlignment="1">
      <alignment horizontal="center"/>
    </xf>
    <xf numFmtId="167" fontId="48" fillId="2" borderId="15" xfId="2" applyNumberFormat="1" applyFont="1" applyFill="1" applyBorder="1" applyAlignment="1">
      <alignment horizontal="center"/>
    </xf>
    <xf numFmtId="164" fontId="13" fillId="2" borderId="15" xfId="0" applyNumberFormat="1" applyFont="1" applyFill="1" applyBorder="1" applyAlignment="1">
      <alignment horizontal="center"/>
    </xf>
    <xf numFmtId="164" fontId="8" fillId="2" borderId="15" xfId="2" applyFont="1" applyFill="1" applyBorder="1" applyAlignment="1">
      <alignment horizontal="center"/>
    </xf>
    <xf numFmtId="164" fontId="48" fillId="2" borderId="15" xfId="2" applyFont="1" applyFill="1" applyBorder="1" applyAlignment="1">
      <alignment horizontal="center"/>
    </xf>
    <xf numFmtId="164" fontId="13" fillId="2" borderId="15" xfId="2" applyFont="1" applyFill="1" applyBorder="1" applyAlignment="1">
      <alignment horizontal="center"/>
    </xf>
    <xf numFmtId="164" fontId="14" fillId="2" borderId="15" xfId="2" applyFont="1" applyFill="1" applyBorder="1" applyAlignment="1">
      <alignment horizontal="center"/>
    </xf>
    <xf numFmtId="164" fontId="14" fillId="2" borderId="15" xfId="0" applyNumberFormat="1" applyFont="1" applyFill="1" applyBorder="1" applyAlignment="1">
      <alignment horizontal="center"/>
    </xf>
    <xf numFmtId="164" fontId="13" fillId="2" borderId="13" xfId="0" applyNumberFormat="1" applyFont="1" applyFill="1" applyBorder="1" applyAlignment="1">
      <alignment horizontal="center"/>
    </xf>
    <xf numFmtId="164" fontId="6" fillId="4" borderId="1" xfId="2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1" fontId="86" fillId="2" borderId="1" xfId="2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 vertical="center"/>
    </xf>
    <xf numFmtId="2" fontId="9" fillId="2" borderId="1" xfId="2" applyNumberFormat="1" applyFont="1" applyFill="1" applyBorder="1" applyAlignment="1">
      <alignment horizontal="center" vertical="center"/>
    </xf>
    <xf numFmtId="0" fontId="56" fillId="0" borderId="0" xfId="0" applyFont="1"/>
    <xf numFmtId="0" fontId="56" fillId="0" borderId="0" xfId="0" applyFont="1" applyAlignment="1">
      <alignment horizontal="center"/>
    </xf>
    <xf numFmtId="2" fontId="56" fillId="0" borderId="0" xfId="0" applyNumberFormat="1" applyFont="1" applyAlignment="1">
      <alignment horizontal="center"/>
    </xf>
    <xf numFmtId="0" fontId="80" fillId="0" borderId="0" xfId="0" applyFont="1" applyAlignment="1">
      <alignment horizontal="center"/>
    </xf>
    <xf numFmtId="2" fontId="80" fillId="0" borderId="0" xfId="0" applyNumberFormat="1" applyFont="1" applyAlignment="1">
      <alignment horizontal="center"/>
    </xf>
    <xf numFmtId="0" fontId="48" fillId="2" borderId="5" xfId="2" applyNumberFormat="1" applyFont="1" applyFill="1" applyBorder="1" applyAlignment="1">
      <alignment horizontal="left" vertical="center"/>
    </xf>
    <xf numFmtId="0" fontId="48" fillId="2" borderId="4" xfId="0" applyFont="1" applyFill="1" applyBorder="1" applyAlignment="1">
      <alignment horizontal="center" vertical="center"/>
    </xf>
    <xf numFmtId="0" fontId="48" fillId="2" borderId="5" xfId="0" applyFont="1" applyFill="1" applyBorder="1" applyAlignment="1">
      <alignment horizontal="center" vertical="center"/>
    </xf>
    <xf numFmtId="0" fontId="61" fillId="2" borderId="5" xfId="0" applyFont="1" applyFill="1" applyBorder="1" applyAlignment="1">
      <alignment horizontal="center" vertical="center"/>
    </xf>
    <xf numFmtId="0" fontId="60" fillId="2" borderId="1" xfId="0" applyFont="1" applyFill="1" applyBorder="1" applyAlignment="1">
      <alignment horizontal="center" vertical="center"/>
    </xf>
    <xf numFmtId="0" fontId="4" fillId="12" borderId="17" xfId="0" applyFont="1" applyFill="1" applyBorder="1" applyAlignment="1">
      <alignment horizontal="center" vertical="center"/>
    </xf>
    <xf numFmtId="0" fontId="32" fillId="3" borderId="5" xfId="0" applyFont="1" applyFill="1" applyBorder="1" applyAlignment="1">
      <alignment horizontal="center" vertical="center"/>
    </xf>
    <xf numFmtId="0" fontId="63" fillId="3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64" fontId="3" fillId="2" borderId="10" xfId="2" applyFont="1" applyFill="1" applyBorder="1"/>
    <xf numFmtId="0" fontId="44" fillId="2" borderId="14" xfId="0" applyFont="1" applyFill="1" applyBorder="1"/>
    <xf numFmtId="0" fontId="14" fillId="2" borderId="11" xfId="2" applyNumberFormat="1" applyFont="1" applyFill="1" applyBorder="1" applyAlignment="1">
      <alignment horizontal="center"/>
    </xf>
    <xf numFmtId="164" fontId="14" fillId="2" borderId="11" xfId="0" applyNumberFormat="1" applyFont="1" applyFill="1" applyBorder="1" applyAlignment="1">
      <alignment horizontal="center"/>
    </xf>
    <xf numFmtId="0" fontId="48" fillId="2" borderId="0" xfId="2" applyNumberFormat="1" applyFont="1" applyFill="1" applyBorder="1" applyAlignment="1">
      <alignment vertical="center"/>
    </xf>
    <xf numFmtId="0" fontId="13" fillId="2" borderId="0" xfId="2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0" fontId="44" fillId="2" borderId="0" xfId="0" applyFont="1" applyFill="1" applyAlignment="1">
      <alignment horizontal="center" vertical="center"/>
    </xf>
    <xf numFmtId="0" fontId="3" fillId="2" borderId="0" xfId="2" applyNumberFormat="1" applyFont="1" applyFill="1" applyBorder="1" applyAlignment="1">
      <alignment vertical="center"/>
    </xf>
    <xf numFmtId="0" fontId="44" fillId="12" borderId="14" xfId="0" applyFont="1" applyFill="1" applyBorder="1"/>
    <xf numFmtId="0" fontId="13" fillId="2" borderId="5" xfId="2" applyNumberFormat="1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1" fontId="48" fillId="2" borderId="1" xfId="0" applyNumberFormat="1" applyFont="1" applyFill="1" applyBorder="1" applyAlignment="1">
      <alignment horizontal="center" vertical="center"/>
    </xf>
    <xf numFmtId="1" fontId="48" fillId="2" borderId="1" xfId="1" applyNumberFormat="1" applyFont="1" applyFill="1" applyBorder="1" applyAlignment="1">
      <alignment horizontal="center" vertical="center"/>
    </xf>
    <xf numFmtId="1" fontId="48" fillId="2" borderId="1" xfId="2" applyNumberFormat="1" applyFont="1" applyFill="1" applyBorder="1" applyAlignment="1">
      <alignment horizontal="center" vertical="center"/>
    </xf>
    <xf numFmtId="164" fontId="9" fillId="2" borderId="1" xfId="2" applyFont="1" applyFill="1" applyBorder="1" applyAlignment="1">
      <alignment vertical="center"/>
    </xf>
    <xf numFmtId="0" fontId="14" fillId="2" borderId="1" xfId="1" applyNumberFormat="1" applyFont="1" applyFill="1" applyBorder="1" applyAlignment="1">
      <alignment horizontal="center" vertical="center"/>
    </xf>
    <xf numFmtId="0" fontId="48" fillId="2" borderId="1" xfId="1" applyNumberFormat="1" applyFont="1" applyFill="1" applyBorder="1" applyAlignment="1">
      <alignment horizontal="center" vertical="center"/>
    </xf>
    <xf numFmtId="164" fontId="48" fillId="2" borderId="1" xfId="2" applyFont="1" applyFill="1" applyBorder="1" applyAlignment="1">
      <alignment vertical="center"/>
    </xf>
    <xf numFmtId="0" fontId="48" fillId="2" borderId="1" xfId="2" applyNumberFormat="1" applyFont="1" applyFill="1" applyBorder="1" applyAlignment="1">
      <alignment horizontal="center" vertical="center"/>
    </xf>
    <xf numFmtId="0" fontId="94" fillId="2" borderId="0" xfId="0" applyFont="1" applyFill="1"/>
    <xf numFmtId="164" fontId="96" fillId="3" borderId="0" xfId="2" applyFont="1" applyFill="1" applyBorder="1" applyAlignment="1">
      <alignment vertical="top"/>
    </xf>
    <xf numFmtId="0" fontId="97" fillId="2" borderId="0" xfId="0" applyFont="1" applyFill="1"/>
    <xf numFmtId="0" fontId="76" fillId="2" borderId="0" xfId="0" applyFont="1" applyFill="1" applyAlignment="1">
      <alignment horizontal="center" vertical="center"/>
    </xf>
    <xf numFmtId="0" fontId="76" fillId="2" borderId="0" xfId="0" applyFont="1" applyFill="1" applyAlignment="1">
      <alignment vertical="center"/>
    </xf>
    <xf numFmtId="0" fontId="44" fillId="12" borderId="0" xfId="0" applyFont="1" applyFill="1" applyAlignment="1">
      <alignment horizontal="center"/>
    </xf>
    <xf numFmtId="0" fontId="76" fillId="2" borderId="0" xfId="0" applyFont="1" applyFill="1" applyAlignment="1">
      <alignment horizontal="center"/>
    </xf>
    <xf numFmtId="0" fontId="76" fillId="2" borderId="0" xfId="0" applyFont="1" applyFill="1"/>
    <xf numFmtId="0" fontId="56" fillId="12" borderId="10" xfId="0" applyFont="1" applyFill="1" applyBorder="1"/>
    <xf numFmtId="0" fontId="79" fillId="12" borderId="11" xfId="0" applyFont="1" applyFill="1" applyBorder="1" applyAlignment="1">
      <alignment horizontal="center"/>
    </xf>
    <xf numFmtId="0" fontId="56" fillId="12" borderId="11" xfId="0" applyFont="1" applyFill="1" applyBorder="1" applyAlignment="1">
      <alignment horizontal="center"/>
    </xf>
    <xf numFmtId="0" fontId="56" fillId="12" borderId="9" xfId="0" applyFont="1" applyFill="1" applyBorder="1" applyAlignment="1">
      <alignment horizontal="center"/>
    </xf>
    <xf numFmtId="0" fontId="52" fillId="12" borderId="14" xfId="0" applyFont="1" applyFill="1" applyBorder="1"/>
    <xf numFmtId="0" fontId="79" fillId="12" borderId="0" xfId="0" applyFont="1" applyFill="1" applyAlignment="1">
      <alignment horizontal="center"/>
    </xf>
    <xf numFmtId="16" fontId="93" fillId="12" borderId="0" xfId="0" applyNumberFormat="1" applyFont="1" applyFill="1" applyAlignment="1">
      <alignment horizontal="center"/>
    </xf>
    <xf numFmtId="169" fontId="93" fillId="12" borderId="0" xfId="0" applyNumberFormat="1" applyFont="1" applyFill="1" applyAlignment="1">
      <alignment horizontal="center"/>
    </xf>
    <xf numFmtId="16" fontId="93" fillId="12" borderId="3" xfId="0" applyNumberFormat="1" applyFont="1" applyFill="1" applyBorder="1" applyAlignment="1">
      <alignment horizontal="center"/>
    </xf>
    <xf numFmtId="0" fontId="80" fillId="12" borderId="14" xfId="0" applyFont="1" applyFill="1" applyBorder="1"/>
    <xf numFmtId="0" fontId="80" fillId="12" borderId="12" xfId="0" applyFont="1" applyFill="1" applyBorder="1"/>
    <xf numFmtId="0" fontId="79" fillId="12" borderId="15" xfId="0" applyFont="1" applyFill="1" applyBorder="1" applyAlignment="1">
      <alignment horizontal="center"/>
    </xf>
    <xf numFmtId="0" fontId="69" fillId="4" borderId="1" xfId="2" applyNumberFormat="1" applyFont="1" applyFill="1" applyBorder="1"/>
    <xf numFmtId="0" fontId="48" fillId="2" borderId="10" xfId="0" applyFont="1" applyFill="1" applyBorder="1" applyAlignment="1">
      <alignment vertical="center"/>
    </xf>
    <xf numFmtId="0" fontId="48" fillId="2" borderId="14" xfId="0" applyFont="1" applyFill="1" applyBorder="1" applyAlignment="1">
      <alignment vertical="center"/>
    </xf>
    <xf numFmtId="0" fontId="48" fillId="2" borderId="14" xfId="0" applyFont="1" applyFill="1" applyBorder="1" applyAlignment="1">
      <alignment horizontal="left" vertical="center"/>
    </xf>
    <xf numFmtId="0" fontId="48" fillId="2" borderId="12" xfId="0" applyFont="1" applyFill="1" applyBorder="1" applyAlignment="1">
      <alignment vertical="center"/>
    </xf>
    <xf numFmtId="2" fontId="67" fillId="2" borderId="0" xfId="2" applyNumberFormat="1" applyFont="1" applyFill="1" applyBorder="1" applyAlignment="1">
      <alignment vertical="center"/>
    </xf>
    <xf numFmtId="2" fontId="67" fillId="2" borderId="0" xfId="2" applyNumberFormat="1" applyFont="1" applyFill="1" applyAlignment="1">
      <alignment vertical="center"/>
    </xf>
    <xf numFmtId="0" fontId="85" fillId="2" borderId="0" xfId="2" applyNumberFormat="1" applyFont="1" applyFill="1" applyBorder="1"/>
    <xf numFmtId="0" fontId="86" fillId="2" borderId="0" xfId="0" applyFont="1" applyFill="1" applyAlignment="1">
      <alignment horizontal="center"/>
    </xf>
    <xf numFmtId="164" fontId="86" fillId="2" borderId="0" xfId="2" applyFont="1" applyFill="1" applyBorder="1" applyAlignment="1">
      <alignment horizontal="center"/>
    </xf>
    <xf numFmtId="0" fontId="88" fillId="2" borderId="0" xfId="0" applyFont="1" applyFill="1" applyAlignment="1">
      <alignment horizontal="center"/>
    </xf>
    <xf numFmtId="168" fontId="88" fillId="2" borderId="0" xfId="2" applyNumberFormat="1" applyFont="1" applyFill="1" applyBorder="1" applyAlignment="1">
      <alignment horizontal="center"/>
    </xf>
    <xf numFmtId="164" fontId="88" fillId="2" borderId="0" xfId="2" applyFont="1" applyFill="1" applyBorder="1" applyAlignment="1">
      <alignment horizontal="center"/>
    </xf>
    <xf numFmtId="164" fontId="86" fillId="3" borderId="0" xfId="2" applyFont="1" applyFill="1" applyBorder="1" applyAlignment="1">
      <alignment horizontal="center"/>
    </xf>
    <xf numFmtId="0" fontId="76" fillId="2" borderId="0" xfId="0" applyFont="1" applyFill="1" applyAlignment="1">
      <alignment horizontal="left"/>
    </xf>
    <xf numFmtId="164" fontId="99" fillId="3" borderId="0" xfId="2" applyFont="1" applyFill="1" applyBorder="1" applyAlignment="1">
      <alignment vertical="center"/>
    </xf>
    <xf numFmtId="164" fontId="76" fillId="4" borderId="0" xfId="2" applyFont="1" applyFill="1" applyBorder="1" applyAlignment="1">
      <alignment horizontal="center" vertical="center"/>
    </xf>
    <xf numFmtId="164" fontId="16" fillId="4" borderId="0" xfId="2" applyFont="1" applyFill="1" applyBorder="1" applyAlignment="1">
      <alignment horizontal="center"/>
    </xf>
    <xf numFmtId="164" fontId="95" fillId="3" borderId="0" xfId="2" applyFont="1" applyFill="1" applyBorder="1" applyAlignment="1">
      <alignment horizontal="center" vertical="center"/>
    </xf>
    <xf numFmtId="164" fontId="62" fillId="4" borderId="1" xfId="2" applyFont="1" applyFill="1" applyBorder="1" applyAlignment="1">
      <alignment horizontal="center"/>
    </xf>
    <xf numFmtId="164" fontId="62" fillId="4" borderId="4" xfId="2" applyFont="1" applyFill="1" applyBorder="1" applyAlignment="1">
      <alignment horizontal="center"/>
    </xf>
    <xf numFmtId="0" fontId="6" fillId="4" borderId="0" xfId="0" applyFont="1" applyFill="1"/>
    <xf numFmtId="164" fontId="6" fillId="4" borderId="0" xfId="2" applyFont="1" applyFill="1" applyBorder="1"/>
    <xf numFmtId="0" fontId="31" fillId="8" borderId="7" xfId="0" applyFont="1" applyFill="1" applyBorder="1" applyAlignment="1">
      <alignment horizontal="center" vertical="center"/>
    </xf>
    <xf numFmtId="0" fontId="31" fillId="8" borderId="6" xfId="0" applyFont="1" applyFill="1" applyBorder="1" applyAlignment="1">
      <alignment horizontal="center" vertical="center"/>
    </xf>
    <xf numFmtId="0" fontId="0" fillId="7" borderId="0" xfId="0" applyFill="1"/>
    <xf numFmtId="0" fontId="41" fillId="10" borderId="0" xfId="0" applyFont="1" applyFill="1" applyAlignment="1">
      <alignment vertical="center"/>
    </xf>
    <xf numFmtId="0" fontId="4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1" fillId="2" borderId="0" xfId="2" applyNumberFormat="1" applyFont="1" applyFill="1" applyBorder="1"/>
    <xf numFmtId="0" fontId="3" fillId="2" borderId="10" xfId="2" applyNumberFormat="1" applyFont="1" applyFill="1" applyBorder="1" applyAlignment="1">
      <alignment vertical="center"/>
    </xf>
    <xf numFmtId="0" fontId="3" fillId="2" borderId="14" xfId="2" applyNumberFormat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</cellXfs>
  <cellStyles count="3">
    <cellStyle name="Excel Built-in Normal" xfId="2" xr:uid="{536EA266-E649-48CA-BD1B-DD09516D82DA}"/>
    <cellStyle name="Komma" xfId="1" builtinId="3"/>
    <cellStyle name="Standaard" xfId="0" builtinId="0"/>
  </cellStyles>
  <dxfs count="0"/>
  <tableStyles count="0" defaultTableStyle="TableStyleMedium2" defaultPivotStyle="PivotStyleLight16"/>
  <colors>
    <mruColors>
      <color rgb="FFC0C0C0"/>
      <color rgb="FF0F06BA"/>
      <color rgb="FFD66314"/>
      <color rgb="FFDDDDDD"/>
      <color rgb="FFEAEAEA"/>
      <color rgb="FF009900"/>
      <color rgb="FF00CC00"/>
      <color rgb="FF669900"/>
      <color rgb="FF33CC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335280</xdr:colOff>
      <xdr:row>0</xdr:row>
      <xdr:rowOff>0</xdr:rowOff>
    </xdr:from>
    <xdr:ext cx="4061460" cy="5273040"/>
    <xdr:sp macro="" textlink="">
      <xdr:nvSpPr>
        <xdr:cNvPr id="9" name="Rechthoek 8">
          <a:extLst>
            <a:ext uri="{FF2B5EF4-FFF2-40B4-BE49-F238E27FC236}">
              <a16:creationId xmlns:a16="http://schemas.microsoft.com/office/drawing/2014/main" id="{2284D65F-9EDB-4018-82B3-2D04C876AF33}"/>
            </a:ext>
          </a:extLst>
        </xdr:cNvPr>
        <xdr:cNvSpPr/>
      </xdr:nvSpPr>
      <xdr:spPr>
        <a:xfrm>
          <a:off x="7040880" y="0"/>
          <a:ext cx="4061460" cy="527304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nl-NL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Sjoeldatums</a:t>
          </a:r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2024-2025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11 september 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25 september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9 oktober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23 oktober  Jaarvergadering + sjoelen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6 november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20 november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4 december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18 december Kerst-Bingo sjoelavond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8 januari 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22 januari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29 januari Gezellige Sjoelavond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5 februari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400" b="0" baseline="0"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Koppeltoernooi  8 februari  →→→→→</a:t>
          </a:r>
          <a:endParaRPr lang="nl-NL" sz="1400" b="0">
            <a:effectLst/>
            <a:latin typeface="+mn-lt"/>
          </a:endParaRP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19 februari         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5 maart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19 maart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 april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16 april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30 april 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Bingo sjoelen + prijsuitreiking</a:t>
          </a:r>
        </a:p>
        <a:p>
          <a:pPr algn="ctr"/>
          <a:endParaRPr lang="nl-NL" sz="14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nl-NL" sz="14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nl-NL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1</xdr:colOff>
      <xdr:row>0</xdr:row>
      <xdr:rowOff>0</xdr:rowOff>
    </xdr:from>
    <xdr:to>
      <xdr:col>11</xdr:col>
      <xdr:colOff>76200</xdr:colOff>
      <xdr:row>26</xdr:row>
      <xdr:rowOff>39851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3911CB53-44CE-3783-7C1B-B9B3D264E6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781799" cy="4794731"/>
        </a:xfrm>
        <a:prstGeom prst="rect">
          <a:avLst/>
        </a:prstGeom>
      </xdr:spPr>
    </xdr:pic>
    <xdr:clientData/>
  </xdr:twoCellAnchor>
  <xdr:twoCellAnchor editAs="oneCell">
    <xdr:from>
      <xdr:col>17</xdr:col>
      <xdr:colOff>502921</xdr:colOff>
      <xdr:row>0</xdr:row>
      <xdr:rowOff>0</xdr:rowOff>
    </xdr:from>
    <xdr:to>
      <xdr:col>23</xdr:col>
      <xdr:colOff>77725</xdr:colOff>
      <xdr:row>25</xdr:row>
      <xdr:rowOff>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64093A3F-FD43-39CB-6D8D-2DBDA0D41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6121" y="0"/>
          <a:ext cx="3232404" cy="457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</xdr:row>
      <xdr:rowOff>356</xdr:rowOff>
    </xdr:from>
    <xdr:ext cx="0" cy="0"/>
    <xdr:sp macro="" textlink="">
      <xdr:nvSpPr>
        <xdr:cNvPr id="2" name="Rechte verbindingslijn 10">
          <a:extLst>
            <a:ext uri="{FF2B5EF4-FFF2-40B4-BE49-F238E27FC236}">
              <a16:creationId xmlns:a16="http://schemas.microsoft.com/office/drawing/2014/main" id="{4AF5DE08-E5C3-4D7B-A997-FDDCDEB73EEE}"/>
            </a:ext>
          </a:extLst>
        </xdr:cNvPr>
        <xdr:cNvSpPr/>
      </xdr:nvSpPr>
      <xdr:spPr>
        <a:xfrm>
          <a:off x="6265383" y="2381606"/>
          <a:ext cx="0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25402" cap="flat">
          <a:solidFill>
            <a:srgbClr val="000000"/>
          </a:solidFill>
          <a:prstDash val="solid"/>
          <a:miter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nl-NL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12</xdr:row>
      <xdr:rowOff>356</xdr:rowOff>
    </xdr:from>
    <xdr:ext cx="0" cy="0"/>
    <xdr:sp macro="" textlink="">
      <xdr:nvSpPr>
        <xdr:cNvPr id="2" name="Rechte verbindingslijn 10">
          <a:extLst>
            <a:ext uri="{FF2B5EF4-FFF2-40B4-BE49-F238E27FC236}">
              <a16:creationId xmlns:a16="http://schemas.microsoft.com/office/drawing/2014/main" id="{68571F18-65AF-4BA4-A235-252F5F6AE21D}"/>
            </a:ext>
          </a:extLst>
        </xdr:cNvPr>
        <xdr:cNvSpPr/>
      </xdr:nvSpPr>
      <xdr:spPr>
        <a:xfrm>
          <a:off x="8541858" y="2295881"/>
          <a:ext cx="0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25402" cap="flat">
          <a:solidFill>
            <a:srgbClr val="000000"/>
          </a:solidFill>
          <a:prstDash val="solid"/>
          <a:miter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nl-NL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EFFE1-EBB1-4742-BB49-FE37FA876394}">
  <dimension ref="A1:CG166"/>
  <sheetViews>
    <sheetView tabSelected="1" zoomScaleNormal="100" workbookViewId="0">
      <selection activeCell="M8" sqref="M8"/>
    </sheetView>
  </sheetViews>
  <sheetFormatPr defaultRowHeight="14.4"/>
  <sheetData>
    <row r="1" spans="1:85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</row>
    <row r="2" spans="1:8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</row>
    <row r="3" spans="1:8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</row>
    <row r="4" spans="1:85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</row>
    <row r="5" spans="1:85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</row>
    <row r="6" spans="1:85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</row>
    <row r="7" spans="1:8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</row>
    <row r="8" spans="1:85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</row>
    <row r="9" spans="1:85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</row>
    <row r="10" spans="1:85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</row>
    <row r="11" spans="1:85">
      <c r="A11" s="73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</row>
    <row r="12" spans="1:85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</row>
    <row r="13" spans="1:85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</row>
    <row r="14" spans="1:85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</row>
    <row r="15" spans="1:85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</row>
    <row r="16" spans="1:85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</row>
    <row r="17" spans="1:85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</row>
    <row r="18" spans="1:85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</row>
    <row r="19" spans="1:85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</row>
    <row r="20" spans="1:85">
      <c r="A20" s="73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</row>
    <row r="21" spans="1:85">
      <c r="A21" s="73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</row>
    <row r="22" spans="1:85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</row>
    <row r="23" spans="1:85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</row>
    <row r="24" spans="1:85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3"/>
    </row>
    <row r="25" spans="1:85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</row>
    <row r="26" spans="1:85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</row>
    <row r="27" spans="1:85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</row>
    <row r="28" spans="1:85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</row>
    <row r="29" spans="1:85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3"/>
      <c r="CA29" s="73"/>
      <c r="CB29" s="73"/>
      <c r="CC29" s="73"/>
      <c r="CD29" s="73"/>
      <c r="CE29" s="73"/>
      <c r="CF29" s="73"/>
      <c r="CG29" s="73"/>
    </row>
    <row r="30" spans="1:85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3"/>
    </row>
    <row r="31" spans="1:85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3"/>
      <c r="CA31" s="73"/>
      <c r="CB31" s="73"/>
      <c r="CC31" s="73"/>
      <c r="CD31" s="73"/>
      <c r="CE31" s="73"/>
      <c r="CF31" s="73"/>
      <c r="CG31" s="73"/>
    </row>
    <row r="32" spans="1:85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73"/>
      <c r="CG32" s="73"/>
    </row>
    <row r="33" spans="1:85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3"/>
      <c r="CA33" s="73"/>
      <c r="CB33" s="73"/>
      <c r="CC33" s="73"/>
      <c r="CD33" s="73"/>
      <c r="CE33" s="73"/>
      <c r="CF33" s="73"/>
      <c r="CG33" s="73"/>
    </row>
    <row r="34" spans="1:85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</row>
    <row r="35" spans="1:85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</row>
    <row r="36" spans="1:85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3"/>
      <c r="CA36" s="73"/>
      <c r="CB36" s="73"/>
      <c r="CC36" s="73"/>
      <c r="CD36" s="73"/>
      <c r="CE36" s="73"/>
      <c r="CF36" s="73"/>
      <c r="CG36" s="73"/>
    </row>
    <row r="37" spans="1:85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3"/>
      <c r="CA37" s="73"/>
      <c r="CB37" s="73"/>
      <c r="CC37" s="73"/>
      <c r="CD37" s="73"/>
      <c r="CE37" s="73"/>
      <c r="CF37" s="73"/>
      <c r="CG37" s="73"/>
    </row>
    <row r="38" spans="1:85">
      <c r="A38" s="73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3"/>
      <c r="CA38" s="73"/>
      <c r="CB38" s="73"/>
      <c r="CC38" s="73"/>
      <c r="CD38" s="73"/>
      <c r="CE38" s="73"/>
      <c r="CF38" s="73"/>
      <c r="CG38" s="73"/>
    </row>
    <row r="39" spans="1:85">
      <c r="A39" s="73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3"/>
      <c r="CA39" s="73"/>
      <c r="CB39" s="73"/>
      <c r="CC39" s="73"/>
      <c r="CD39" s="73"/>
      <c r="CE39" s="73"/>
      <c r="CF39" s="73"/>
      <c r="CG39" s="73"/>
    </row>
    <row r="40" spans="1:85">
      <c r="A40" s="73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  <c r="CC40" s="73"/>
      <c r="CD40" s="73"/>
      <c r="CE40" s="73"/>
      <c r="CF40" s="73"/>
      <c r="CG40" s="73"/>
    </row>
    <row r="41" spans="1:85">
      <c r="A41" s="73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3"/>
      <c r="CA41" s="73"/>
      <c r="CB41" s="73"/>
      <c r="CC41" s="73"/>
      <c r="CD41" s="73"/>
      <c r="CE41" s="73"/>
      <c r="CF41" s="73"/>
      <c r="CG41" s="73"/>
    </row>
    <row r="42" spans="1:85">
      <c r="A42" s="73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  <c r="BX42" s="73"/>
      <c r="BY42" s="73"/>
      <c r="BZ42" s="73"/>
      <c r="CA42" s="73"/>
      <c r="CB42" s="73"/>
      <c r="CC42" s="73"/>
      <c r="CD42" s="73"/>
      <c r="CE42" s="73"/>
      <c r="CF42" s="73"/>
      <c r="CG42" s="73"/>
    </row>
    <row r="43" spans="1:85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73"/>
      <c r="CA43" s="73"/>
      <c r="CB43" s="73"/>
      <c r="CC43" s="73"/>
      <c r="CD43" s="73"/>
      <c r="CE43" s="73"/>
      <c r="CF43" s="73"/>
      <c r="CG43" s="73"/>
    </row>
    <row r="44" spans="1:85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3"/>
      <c r="CA44" s="73"/>
      <c r="CB44" s="73"/>
      <c r="CC44" s="73"/>
      <c r="CD44" s="73"/>
      <c r="CE44" s="73"/>
      <c r="CF44" s="73"/>
      <c r="CG44" s="73"/>
    </row>
    <row r="45" spans="1:85">
      <c r="A45" s="73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3"/>
      <c r="CA45" s="73"/>
      <c r="CB45" s="73"/>
      <c r="CC45" s="73"/>
      <c r="CD45" s="73"/>
      <c r="CE45" s="73"/>
      <c r="CF45" s="73"/>
      <c r="CG45" s="73"/>
    </row>
    <row r="46" spans="1:85">
      <c r="A46" s="73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73"/>
      <c r="BK46" s="73"/>
      <c r="BL46" s="73"/>
      <c r="BM46" s="73"/>
      <c r="BN46" s="73"/>
      <c r="BO46" s="73"/>
      <c r="BP46" s="73"/>
      <c r="BQ46" s="73"/>
      <c r="BR46" s="73"/>
      <c r="BS46" s="73"/>
      <c r="BT46" s="73"/>
      <c r="BU46" s="73"/>
      <c r="BV46" s="73"/>
      <c r="BW46" s="73"/>
      <c r="BX46" s="73"/>
      <c r="BY46" s="73"/>
      <c r="BZ46" s="73"/>
      <c r="CA46" s="73"/>
      <c r="CB46" s="73"/>
      <c r="CC46" s="73"/>
      <c r="CD46" s="73"/>
      <c r="CE46" s="73"/>
      <c r="CF46" s="73"/>
      <c r="CG46" s="73"/>
    </row>
    <row r="47" spans="1:85">
      <c r="A47" s="73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73"/>
      <c r="BK47" s="73"/>
      <c r="BL47" s="73"/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3"/>
      <c r="BX47" s="73"/>
      <c r="BY47" s="73"/>
      <c r="BZ47" s="73"/>
      <c r="CA47" s="73"/>
      <c r="CB47" s="73"/>
      <c r="CC47" s="73"/>
      <c r="CD47" s="73"/>
      <c r="CE47" s="73"/>
      <c r="CF47" s="73"/>
      <c r="CG47" s="73"/>
    </row>
    <row r="48" spans="1:85">
      <c r="A48" s="73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3"/>
      <c r="BK48" s="73"/>
      <c r="BL48" s="73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3"/>
      <c r="BX48" s="73"/>
      <c r="BY48" s="73"/>
      <c r="BZ48" s="73"/>
      <c r="CA48" s="73"/>
      <c r="CB48" s="73"/>
      <c r="CC48" s="73"/>
      <c r="CD48" s="73"/>
      <c r="CE48" s="73"/>
      <c r="CF48" s="73"/>
      <c r="CG48" s="73"/>
    </row>
    <row r="49" spans="1:85">
      <c r="A49" s="73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73"/>
      <c r="BK49" s="73"/>
      <c r="BL49" s="73"/>
      <c r="BM49" s="73"/>
      <c r="BN49" s="73"/>
      <c r="BO49" s="73"/>
      <c r="BP49" s="73"/>
      <c r="BQ49" s="73"/>
      <c r="BR49" s="73"/>
      <c r="BS49" s="73"/>
      <c r="BT49" s="73"/>
      <c r="BU49" s="73"/>
      <c r="BV49" s="73"/>
      <c r="BW49" s="73"/>
      <c r="BX49" s="73"/>
      <c r="BY49" s="73"/>
      <c r="BZ49" s="73"/>
      <c r="CA49" s="73"/>
      <c r="CB49" s="73"/>
      <c r="CC49" s="73"/>
      <c r="CD49" s="73"/>
      <c r="CE49" s="73"/>
      <c r="CF49" s="73"/>
      <c r="CG49" s="73"/>
    </row>
    <row r="50" spans="1:85">
      <c r="A50" s="73"/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73"/>
      <c r="BK50" s="73"/>
      <c r="BL50" s="73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3"/>
      <c r="BX50" s="73"/>
      <c r="BY50" s="73"/>
      <c r="BZ50" s="73"/>
      <c r="CA50" s="73"/>
      <c r="CB50" s="73"/>
      <c r="CC50" s="73"/>
      <c r="CD50" s="73"/>
      <c r="CE50" s="73"/>
      <c r="CF50" s="73"/>
      <c r="CG50" s="73"/>
    </row>
    <row r="51" spans="1:85">
      <c r="A51" s="73"/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73"/>
      <c r="BY51" s="73"/>
      <c r="BZ51" s="73"/>
      <c r="CA51" s="73"/>
      <c r="CB51" s="73"/>
      <c r="CC51" s="73"/>
      <c r="CD51" s="73"/>
      <c r="CE51" s="73"/>
      <c r="CF51" s="73"/>
      <c r="CG51" s="73"/>
    </row>
    <row r="52" spans="1:85">
      <c r="A52" s="73"/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73"/>
      <c r="BY52" s="73"/>
      <c r="BZ52" s="73"/>
      <c r="CA52" s="73"/>
      <c r="CB52" s="73"/>
      <c r="CC52" s="73"/>
      <c r="CD52" s="73"/>
      <c r="CE52" s="73"/>
      <c r="CF52" s="73"/>
      <c r="CG52" s="73"/>
    </row>
    <row r="53" spans="1:85">
      <c r="A53" s="73"/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73"/>
      <c r="BN53" s="73"/>
      <c r="BO53" s="73"/>
      <c r="BP53" s="73"/>
      <c r="BQ53" s="73"/>
      <c r="BR53" s="73"/>
      <c r="BS53" s="73"/>
      <c r="BT53" s="73"/>
      <c r="BU53" s="73"/>
      <c r="BV53" s="73"/>
      <c r="BW53" s="73"/>
      <c r="BX53" s="73"/>
      <c r="BY53" s="73"/>
      <c r="BZ53" s="73"/>
      <c r="CA53" s="73"/>
      <c r="CB53" s="73"/>
      <c r="CC53" s="73"/>
      <c r="CD53" s="73"/>
      <c r="CE53" s="73"/>
      <c r="CF53" s="73"/>
      <c r="CG53" s="73"/>
    </row>
    <row r="54" spans="1:85">
      <c r="A54" s="73"/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3"/>
      <c r="BX54" s="73"/>
      <c r="BY54" s="73"/>
      <c r="BZ54" s="73"/>
      <c r="CA54" s="73"/>
      <c r="CB54" s="73"/>
      <c r="CC54" s="73"/>
      <c r="CD54" s="73"/>
      <c r="CE54" s="73"/>
      <c r="CF54" s="73"/>
      <c r="CG54" s="73"/>
    </row>
    <row r="55" spans="1:85">
      <c r="A55" s="73"/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73"/>
      <c r="BL55" s="73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3"/>
      <c r="BX55" s="73"/>
      <c r="BY55" s="73"/>
      <c r="BZ55" s="73"/>
      <c r="CA55" s="73"/>
      <c r="CB55" s="73"/>
      <c r="CC55" s="73"/>
      <c r="CD55" s="73"/>
      <c r="CE55" s="73"/>
      <c r="CF55" s="73"/>
      <c r="CG55" s="73"/>
    </row>
    <row r="56" spans="1:85">
      <c r="A56" s="73"/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73"/>
      <c r="BK56" s="73"/>
      <c r="BL56" s="73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  <c r="BX56" s="73"/>
      <c r="BY56" s="73"/>
      <c r="BZ56" s="73"/>
      <c r="CA56" s="73"/>
      <c r="CB56" s="73"/>
      <c r="CC56" s="73"/>
      <c r="CD56" s="73"/>
      <c r="CE56" s="73"/>
      <c r="CF56" s="73"/>
      <c r="CG56" s="73"/>
    </row>
    <row r="57" spans="1:85">
      <c r="A57" s="73"/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73"/>
      <c r="BK57" s="73"/>
      <c r="BL57" s="73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3"/>
      <c r="BX57" s="73"/>
      <c r="BY57" s="73"/>
      <c r="BZ57" s="73"/>
      <c r="CA57" s="73"/>
      <c r="CB57" s="73"/>
      <c r="CC57" s="73"/>
      <c r="CD57" s="73"/>
      <c r="CE57" s="73"/>
      <c r="CF57" s="73"/>
      <c r="CG57" s="73"/>
    </row>
    <row r="58" spans="1:85">
      <c r="A58" s="73"/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3"/>
      <c r="BI58" s="73"/>
      <c r="BJ58" s="73"/>
      <c r="BK58" s="73"/>
      <c r="BL58" s="73"/>
      <c r="BM58" s="73"/>
      <c r="BN58" s="73"/>
      <c r="BO58" s="73"/>
      <c r="BP58" s="73"/>
      <c r="BQ58" s="73"/>
      <c r="BR58" s="73"/>
      <c r="BS58" s="73"/>
      <c r="BT58" s="73"/>
      <c r="BU58" s="73"/>
      <c r="BV58" s="73"/>
      <c r="BW58" s="73"/>
      <c r="BX58" s="73"/>
      <c r="BY58" s="73"/>
      <c r="BZ58" s="73"/>
      <c r="CA58" s="73"/>
      <c r="CB58" s="73"/>
      <c r="CC58" s="73"/>
      <c r="CD58" s="73"/>
      <c r="CE58" s="73"/>
      <c r="CF58" s="73"/>
      <c r="CG58" s="73"/>
    </row>
    <row r="59" spans="1:85">
      <c r="A59" s="73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3"/>
      <c r="BI59" s="73"/>
      <c r="BJ59" s="73"/>
      <c r="BK59" s="73"/>
      <c r="BL59" s="73"/>
      <c r="BM59" s="73"/>
      <c r="BN59" s="73"/>
      <c r="BO59" s="73"/>
      <c r="BP59" s="73"/>
      <c r="BQ59" s="73"/>
      <c r="BR59" s="73"/>
      <c r="BS59" s="73"/>
      <c r="BT59" s="73"/>
      <c r="BU59" s="73"/>
      <c r="BV59" s="73"/>
      <c r="BW59" s="73"/>
      <c r="BX59" s="73"/>
      <c r="BY59" s="73"/>
      <c r="BZ59" s="73"/>
      <c r="CA59" s="73"/>
      <c r="CB59" s="73"/>
      <c r="CC59" s="73"/>
      <c r="CD59" s="73"/>
      <c r="CE59" s="73"/>
      <c r="CF59" s="73"/>
      <c r="CG59" s="73"/>
    </row>
    <row r="60" spans="1:85">
      <c r="A60" s="73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3"/>
      <c r="BK60" s="73"/>
      <c r="BL60" s="73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3"/>
      <c r="BX60" s="73"/>
      <c r="BY60" s="73"/>
      <c r="BZ60" s="73"/>
      <c r="CA60" s="73"/>
      <c r="CB60" s="73"/>
      <c r="CC60" s="73"/>
      <c r="CD60" s="73"/>
      <c r="CE60" s="73"/>
      <c r="CF60" s="73"/>
      <c r="CG60" s="73"/>
    </row>
    <row r="61" spans="1:85">
      <c r="A61" s="73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3"/>
      <c r="BK61" s="73"/>
      <c r="BL61" s="73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  <c r="BX61" s="73"/>
      <c r="BY61" s="73"/>
      <c r="BZ61" s="73"/>
      <c r="CA61" s="73"/>
      <c r="CB61" s="73"/>
      <c r="CC61" s="73"/>
      <c r="CD61" s="73"/>
      <c r="CE61" s="73"/>
      <c r="CF61" s="73"/>
      <c r="CG61" s="73"/>
    </row>
    <row r="62" spans="1:85">
      <c r="A62" s="73"/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3"/>
      <c r="BI62" s="73"/>
      <c r="BJ62" s="73"/>
      <c r="BK62" s="73"/>
      <c r="BL62" s="73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3"/>
      <c r="BX62" s="73"/>
      <c r="BY62" s="73"/>
      <c r="BZ62" s="73"/>
      <c r="CA62" s="73"/>
      <c r="CB62" s="73"/>
      <c r="CC62" s="73"/>
      <c r="CD62" s="73"/>
      <c r="CE62" s="73"/>
      <c r="CF62" s="73"/>
      <c r="CG62" s="73"/>
    </row>
    <row r="63" spans="1:85">
      <c r="A63" s="73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3"/>
      <c r="BJ63" s="73"/>
      <c r="BK63" s="73"/>
      <c r="BL63" s="73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3"/>
      <c r="CA63" s="73"/>
      <c r="CB63" s="73"/>
      <c r="CC63" s="73"/>
      <c r="CD63" s="73"/>
      <c r="CE63" s="73"/>
      <c r="CF63" s="73"/>
      <c r="CG63" s="73"/>
    </row>
    <row r="64" spans="1:8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3"/>
      <c r="BI64" s="73"/>
      <c r="BJ64" s="73"/>
      <c r="BK64" s="73"/>
      <c r="BL64" s="73"/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3"/>
      <c r="CA64" s="73"/>
      <c r="CB64" s="73"/>
      <c r="CC64" s="73"/>
      <c r="CD64" s="73"/>
      <c r="CE64" s="73"/>
      <c r="CF64" s="73"/>
      <c r="CG64" s="73"/>
    </row>
    <row r="65" spans="1:85">
      <c r="A65" s="73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3"/>
      <c r="AT65" s="73"/>
      <c r="AU65" s="73"/>
      <c r="AV65" s="73"/>
      <c r="AW65" s="73"/>
      <c r="AX65" s="73"/>
      <c r="AY65" s="73"/>
      <c r="AZ65" s="73"/>
      <c r="BA65" s="73"/>
      <c r="BB65" s="73"/>
      <c r="BC65" s="73"/>
      <c r="BD65" s="73"/>
      <c r="BE65" s="73"/>
      <c r="BF65" s="73"/>
      <c r="BG65" s="73"/>
      <c r="BH65" s="73"/>
      <c r="BI65" s="73"/>
      <c r="BJ65" s="73"/>
      <c r="BK65" s="73"/>
      <c r="BL65" s="73"/>
      <c r="BM65" s="73"/>
      <c r="BN65" s="73"/>
      <c r="BO65" s="73"/>
      <c r="BP65" s="73"/>
      <c r="BQ65" s="73"/>
      <c r="BR65" s="73"/>
      <c r="BS65" s="73"/>
      <c r="BT65" s="73"/>
      <c r="BU65" s="73"/>
      <c r="BV65" s="73"/>
      <c r="BW65" s="73"/>
      <c r="BX65" s="73"/>
      <c r="BY65" s="73"/>
      <c r="BZ65" s="73"/>
      <c r="CA65" s="73"/>
      <c r="CB65" s="73"/>
      <c r="CC65" s="73"/>
      <c r="CD65" s="73"/>
      <c r="CE65" s="73"/>
      <c r="CF65" s="73"/>
      <c r="CG65" s="73"/>
    </row>
    <row r="66" spans="1:85">
      <c r="A66" s="73"/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3"/>
      <c r="BF66" s="73"/>
      <c r="BG66" s="73"/>
      <c r="BH66" s="73"/>
      <c r="BI66" s="73"/>
      <c r="BJ66" s="73"/>
      <c r="BK66" s="73"/>
      <c r="BL66" s="73"/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  <c r="BX66" s="73"/>
      <c r="BY66" s="73"/>
      <c r="BZ66" s="73"/>
      <c r="CA66" s="73"/>
      <c r="CB66" s="73"/>
      <c r="CC66" s="73"/>
      <c r="CD66" s="73"/>
      <c r="CE66" s="73"/>
      <c r="CF66" s="73"/>
      <c r="CG66" s="73"/>
    </row>
    <row r="67" spans="1:85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  <c r="AV67" s="73"/>
      <c r="AW67" s="73"/>
      <c r="AX67" s="73"/>
      <c r="AY67" s="73"/>
      <c r="AZ67" s="73"/>
      <c r="BA67" s="73"/>
      <c r="BB67" s="73"/>
      <c r="BC67" s="73"/>
      <c r="BD67" s="73"/>
      <c r="BE67" s="73"/>
      <c r="BF67" s="73"/>
      <c r="BG67" s="73"/>
      <c r="BH67" s="73"/>
      <c r="BI67" s="73"/>
      <c r="BJ67" s="73"/>
      <c r="BK67" s="73"/>
      <c r="BL67" s="73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3"/>
      <c r="BX67" s="73"/>
      <c r="BY67" s="73"/>
      <c r="BZ67" s="73"/>
      <c r="CA67" s="73"/>
      <c r="CB67" s="73"/>
      <c r="CC67" s="73"/>
      <c r="CD67" s="73"/>
      <c r="CE67" s="73"/>
      <c r="CF67" s="73"/>
      <c r="CG67" s="73"/>
    </row>
    <row r="68" spans="1:85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  <c r="AV68" s="73"/>
      <c r="AW68" s="73"/>
      <c r="AX68" s="73"/>
      <c r="AY68" s="73"/>
      <c r="AZ68" s="73"/>
      <c r="BA68" s="73"/>
      <c r="BB68" s="73"/>
      <c r="BC68" s="73"/>
      <c r="BD68" s="73"/>
      <c r="BE68" s="73"/>
      <c r="BF68" s="73"/>
      <c r="BG68" s="73"/>
      <c r="BH68" s="73"/>
      <c r="BI68" s="73"/>
      <c r="BJ68" s="73"/>
      <c r="BK68" s="73"/>
      <c r="BL68" s="73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  <c r="BX68" s="73"/>
      <c r="BY68" s="73"/>
      <c r="BZ68" s="73"/>
      <c r="CA68" s="73"/>
      <c r="CB68" s="73"/>
      <c r="CC68" s="73"/>
      <c r="CD68" s="73"/>
      <c r="CE68" s="73"/>
      <c r="CF68" s="73"/>
      <c r="CG68" s="73"/>
    </row>
    <row r="69" spans="1:85">
      <c r="A69" s="73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  <c r="BF69" s="73"/>
      <c r="BG69" s="73"/>
      <c r="BH69" s="73"/>
      <c r="BI69" s="73"/>
      <c r="BJ69" s="73"/>
      <c r="BK69" s="73"/>
      <c r="BL69" s="73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3"/>
      <c r="BX69" s="73"/>
      <c r="BY69" s="73"/>
      <c r="BZ69" s="73"/>
      <c r="CA69" s="73"/>
      <c r="CB69" s="73"/>
      <c r="CC69" s="73"/>
      <c r="CD69" s="73"/>
      <c r="CE69" s="73"/>
      <c r="CF69" s="73"/>
      <c r="CG69" s="73"/>
    </row>
    <row r="70" spans="1:85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3"/>
      <c r="BI70" s="73"/>
      <c r="BJ70" s="73"/>
      <c r="BK70" s="73"/>
      <c r="BL70" s="73"/>
      <c r="BM70" s="73"/>
      <c r="BN70" s="73"/>
      <c r="BO70" s="73"/>
      <c r="BP70" s="73"/>
      <c r="BQ70" s="73"/>
      <c r="BR70" s="73"/>
      <c r="BS70" s="73"/>
      <c r="BT70" s="73"/>
      <c r="BU70" s="73"/>
      <c r="BV70" s="73"/>
      <c r="BW70" s="73"/>
      <c r="BX70" s="73"/>
      <c r="BY70" s="73"/>
      <c r="BZ70" s="73"/>
      <c r="CA70" s="73"/>
      <c r="CB70" s="73"/>
      <c r="CC70" s="73"/>
      <c r="CD70" s="73"/>
      <c r="CE70" s="73"/>
      <c r="CF70" s="73"/>
      <c r="CG70" s="73"/>
    </row>
    <row r="71" spans="1:85">
      <c r="A71" s="73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3"/>
      <c r="AM71" s="73"/>
      <c r="AN71" s="73"/>
      <c r="AO71" s="73"/>
      <c r="AP71" s="73"/>
      <c r="AQ71" s="73"/>
      <c r="AR71" s="73"/>
      <c r="AS71" s="73"/>
      <c r="AT71" s="73"/>
      <c r="AU71" s="73"/>
      <c r="AV71" s="73"/>
      <c r="AW71" s="73"/>
      <c r="AX71" s="73"/>
      <c r="AY71" s="73"/>
      <c r="AZ71" s="73"/>
      <c r="BA71" s="73"/>
      <c r="BB71" s="73"/>
      <c r="BC71" s="73"/>
      <c r="BD71" s="73"/>
      <c r="BE71" s="73"/>
      <c r="BF71" s="73"/>
      <c r="BG71" s="73"/>
      <c r="BH71" s="73"/>
      <c r="BI71" s="73"/>
      <c r="BJ71" s="73"/>
      <c r="BK71" s="73"/>
      <c r="BL71" s="73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3"/>
      <c r="BX71" s="73"/>
      <c r="BY71" s="73"/>
      <c r="BZ71" s="73"/>
      <c r="CA71" s="73"/>
      <c r="CB71" s="73"/>
      <c r="CC71" s="73"/>
      <c r="CD71" s="73"/>
      <c r="CE71" s="73"/>
      <c r="CF71" s="73"/>
      <c r="CG71" s="73"/>
    </row>
    <row r="72" spans="1:85">
      <c r="A72" s="73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3"/>
      <c r="AT72" s="73"/>
      <c r="AU72" s="73"/>
      <c r="AV72" s="73"/>
      <c r="AW72" s="73"/>
      <c r="AX72" s="73"/>
      <c r="AY72" s="73"/>
      <c r="AZ72" s="73"/>
      <c r="BA72" s="73"/>
      <c r="BB72" s="73"/>
      <c r="BC72" s="73"/>
      <c r="BD72" s="73"/>
      <c r="BE72" s="73"/>
      <c r="BF72" s="73"/>
      <c r="BG72" s="73"/>
      <c r="BH72" s="73"/>
      <c r="BI72" s="73"/>
      <c r="BJ72" s="73"/>
      <c r="BK72" s="73"/>
      <c r="BL72" s="73"/>
      <c r="BM72" s="73"/>
      <c r="BN72" s="73"/>
      <c r="BO72" s="73"/>
      <c r="BP72" s="73"/>
      <c r="BQ72" s="73"/>
      <c r="BR72" s="73"/>
      <c r="BS72" s="73"/>
      <c r="BT72" s="73"/>
      <c r="BU72" s="73"/>
      <c r="BV72" s="73"/>
      <c r="BW72" s="73"/>
      <c r="BX72" s="73"/>
      <c r="BY72" s="73"/>
      <c r="BZ72" s="73"/>
      <c r="CA72" s="73"/>
      <c r="CB72" s="73"/>
      <c r="CC72" s="73"/>
      <c r="CD72" s="73"/>
      <c r="CE72" s="73"/>
      <c r="CF72" s="73"/>
      <c r="CG72" s="73"/>
    </row>
    <row r="73" spans="1:85">
      <c r="A73" s="73"/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3"/>
      <c r="AL73" s="73"/>
      <c r="AM73" s="73"/>
      <c r="AN73" s="73"/>
      <c r="AO73" s="73"/>
      <c r="AP73" s="73"/>
      <c r="AQ73" s="73"/>
      <c r="AR73" s="73"/>
      <c r="AS73" s="73"/>
      <c r="AT73" s="73"/>
      <c r="AU73" s="73"/>
      <c r="AV73" s="73"/>
      <c r="AW73" s="73"/>
      <c r="AX73" s="73"/>
      <c r="AY73" s="73"/>
      <c r="AZ73" s="73"/>
      <c r="BA73" s="73"/>
      <c r="BB73" s="73"/>
      <c r="BC73" s="73"/>
      <c r="BD73" s="73"/>
      <c r="BE73" s="73"/>
      <c r="BF73" s="73"/>
      <c r="BG73" s="73"/>
      <c r="BH73" s="73"/>
      <c r="BI73" s="73"/>
      <c r="BJ73" s="73"/>
      <c r="BK73" s="73"/>
      <c r="BL73" s="73"/>
      <c r="BM73" s="73"/>
      <c r="BN73" s="73"/>
      <c r="BO73" s="73"/>
      <c r="BP73" s="73"/>
      <c r="BQ73" s="73"/>
      <c r="BR73" s="73"/>
      <c r="BS73" s="73"/>
      <c r="BT73" s="73"/>
      <c r="BU73" s="73"/>
      <c r="BV73" s="73"/>
      <c r="BW73" s="73"/>
      <c r="BX73" s="73"/>
      <c r="BY73" s="73"/>
      <c r="BZ73" s="73"/>
      <c r="CA73" s="73"/>
      <c r="CB73" s="73"/>
      <c r="CC73" s="73"/>
      <c r="CD73" s="73"/>
      <c r="CE73" s="73"/>
      <c r="CF73" s="73"/>
      <c r="CG73" s="73"/>
    </row>
    <row r="74" spans="1:85">
      <c r="A74" s="73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3"/>
      <c r="BI74" s="73"/>
      <c r="BJ74" s="73"/>
      <c r="BK74" s="73"/>
      <c r="BL74" s="73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3"/>
      <c r="BX74" s="73"/>
      <c r="BY74" s="73"/>
      <c r="BZ74" s="73"/>
      <c r="CA74" s="73"/>
      <c r="CB74" s="73"/>
      <c r="CC74" s="73"/>
      <c r="CD74" s="73"/>
      <c r="CE74" s="73"/>
      <c r="CF74" s="73"/>
      <c r="CG74" s="73"/>
    </row>
    <row r="75" spans="1:85">
      <c r="A75" s="73"/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73"/>
      <c r="BA75" s="73"/>
      <c r="BB75" s="73"/>
      <c r="BC75" s="73"/>
      <c r="BD75" s="73"/>
      <c r="BE75" s="73"/>
      <c r="BF75" s="73"/>
      <c r="BG75" s="73"/>
      <c r="BH75" s="73"/>
      <c r="BI75" s="73"/>
      <c r="BJ75" s="73"/>
      <c r="BK75" s="73"/>
      <c r="BL75" s="73"/>
      <c r="BM75" s="73"/>
      <c r="BN75" s="73"/>
      <c r="BO75" s="73"/>
      <c r="BP75" s="73"/>
      <c r="BQ75" s="73"/>
      <c r="BR75" s="73"/>
      <c r="BS75" s="73"/>
      <c r="BT75" s="73"/>
      <c r="BU75" s="73"/>
      <c r="BV75" s="73"/>
      <c r="BW75" s="73"/>
      <c r="BX75" s="73"/>
      <c r="BY75" s="73"/>
      <c r="BZ75" s="73"/>
      <c r="CA75" s="73"/>
      <c r="CB75" s="73"/>
      <c r="CC75" s="73"/>
      <c r="CD75" s="73"/>
      <c r="CE75" s="73"/>
      <c r="CF75" s="73"/>
      <c r="CG75" s="73"/>
    </row>
    <row r="76" spans="1:85">
      <c r="A76" s="73"/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73"/>
      <c r="AS76" s="73"/>
      <c r="AT76" s="73"/>
      <c r="AU76" s="73"/>
      <c r="AV76" s="73"/>
      <c r="AW76" s="73"/>
      <c r="AX76" s="73"/>
      <c r="AY76" s="73"/>
      <c r="AZ76" s="73"/>
      <c r="BA76" s="73"/>
      <c r="BB76" s="73"/>
      <c r="BC76" s="73"/>
      <c r="BD76" s="73"/>
      <c r="BE76" s="73"/>
      <c r="BF76" s="73"/>
      <c r="BG76" s="73"/>
      <c r="BH76" s="73"/>
      <c r="BI76" s="73"/>
      <c r="BJ76" s="73"/>
      <c r="BK76" s="73"/>
      <c r="BL76" s="73"/>
      <c r="BM76" s="73"/>
      <c r="BN76" s="73"/>
      <c r="BO76" s="73"/>
      <c r="BP76" s="73"/>
      <c r="BQ76" s="73"/>
      <c r="BR76" s="73"/>
      <c r="BS76" s="73"/>
      <c r="BT76" s="73"/>
      <c r="BU76" s="73"/>
      <c r="BV76" s="73"/>
      <c r="BW76" s="73"/>
      <c r="BX76" s="73"/>
      <c r="BY76" s="73"/>
      <c r="BZ76" s="73"/>
      <c r="CA76" s="73"/>
      <c r="CB76" s="73"/>
      <c r="CC76" s="73"/>
      <c r="CD76" s="73"/>
      <c r="CE76" s="73"/>
      <c r="CF76" s="73"/>
      <c r="CG76" s="73"/>
    </row>
    <row r="77" spans="1:85">
      <c r="A77" s="73"/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73"/>
      <c r="AU77" s="73"/>
      <c r="AV77" s="73"/>
      <c r="AW77" s="73"/>
      <c r="AX77" s="73"/>
      <c r="AY77" s="73"/>
      <c r="AZ77" s="73"/>
      <c r="BA77" s="73"/>
      <c r="BB77" s="73"/>
      <c r="BC77" s="73"/>
      <c r="BD77" s="73"/>
      <c r="BE77" s="73"/>
      <c r="BF77" s="73"/>
      <c r="BG77" s="73"/>
      <c r="BH77" s="73"/>
      <c r="BI77" s="73"/>
      <c r="BJ77" s="73"/>
      <c r="BK77" s="73"/>
      <c r="BL77" s="73"/>
      <c r="BM77" s="73"/>
      <c r="BN77" s="73"/>
      <c r="BO77" s="73"/>
      <c r="BP77" s="73"/>
      <c r="BQ77" s="73"/>
      <c r="BR77" s="73"/>
      <c r="BS77" s="73"/>
      <c r="BT77" s="73"/>
      <c r="BU77" s="73"/>
      <c r="BV77" s="73"/>
      <c r="BW77" s="73"/>
      <c r="BX77" s="73"/>
      <c r="BY77" s="73"/>
      <c r="BZ77" s="73"/>
      <c r="CA77" s="73"/>
      <c r="CB77" s="73"/>
      <c r="CC77" s="73"/>
      <c r="CD77" s="73"/>
      <c r="CE77" s="73"/>
      <c r="CF77" s="73"/>
      <c r="CG77" s="73"/>
    </row>
    <row r="78" spans="1:85">
      <c r="A78" s="73"/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/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3"/>
      <c r="BI78" s="73"/>
      <c r="BJ78" s="73"/>
      <c r="BK78" s="73"/>
      <c r="BL78" s="73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3"/>
      <c r="BX78" s="73"/>
      <c r="BY78" s="73"/>
      <c r="BZ78" s="73"/>
      <c r="CA78" s="73"/>
      <c r="CB78" s="73"/>
      <c r="CC78" s="73"/>
      <c r="CD78" s="73"/>
      <c r="CE78" s="73"/>
      <c r="CF78" s="73"/>
      <c r="CG78" s="73"/>
    </row>
    <row r="79" spans="1:85">
      <c r="A79" s="73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73"/>
      <c r="AO79" s="73"/>
      <c r="AP79" s="73"/>
      <c r="AQ79" s="73"/>
      <c r="AR79" s="73"/>
      <c r="AS79" s="73"/>
      <c r="AT79" s="73"/>
      <c r="AU79" s="73"/>
      <c r="AV79" s="73"/>
      <c r="AW79" s="73"/>
      <c r="AX79" s="73"/>
      <c r="AY79" s="73"/>
      <c r="AZ79" s="73"/>
      <c r="BA79" s="73"/>
      <c r="BB79" s="73"/>
      <c r="BC79" s="73"/>
      <c r="BD79" s="73"/>
      <c r="BE79" s="73"/>
      <c r="BF79" s="73"/>
      <c r="BG79" s="73"/>
      <c r="BH79" s="73"/>
      <c r="BI79" s="73"/>
      <c r="BJ79" s="73"/>
      <c r="BK79" s="73"/>
      <c r="BL79" s="73"/>
      <c r="BM79" s="73"/>
      <c r="BN79" s="73"/>
      <c r="BO79" s="73"/>
      <c r="BP79" s="73"/>
      <c r="BQ79" s="73"/>
      <c r="BR79" s="73"/>
      <c r="BS79" s="73"/>
      <c r="BT79" s="73"/>
      <c r="BU79" s="73"/>
      <c r="BV79" s="73"/>
      <c r="BW79" s="73"/>
      <c r="BX79" s="73"/>
      <c r="BY79" s="73"/>
      <c r="BZ79" s="73"/>
      <c r="CA79" s="73"/>
      <c r="CB79" s="73"/>
      <c r="CC79" s="73"/>
      <c r="CD79" s="73"/>
      <c r="CE79" s="73"/>
      <c r="CF79" s="73"/>
      <c r="CG79" s="73"/>
    </row>
    <row r="80" spans="1:85">
      <c r="A80" s="73"/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73"/>
      <c r="AN80" s="73"/>
      <c r="AO80" s="73"/>
      <c r="AP80" s="73"/>
      <c r="AQ80" s="73"/>
      <c r="AR80" s="73"/>
      <c r="AS80" s="73"/>
      <c r="AT80" s="73"/>
      <c r="AU80" s="73"/>
      <c r="AV80" s="73"/>
      <c r="AW80" s="73"/>
      <c r="AX80" s="73"/>
      <c r="AY80" s="73"/>
      <c r="AZ80" s="73"/>
      <c r="BA80" s="73"/>
      <c r="BB80" s="73"/>
      <c r="BC80" s="73"/>
      <c r="BD80" s="73"/>
      <c r="BE80" s="73"/>
      <c r="BF80" s="73"/>
      <c r="BG80" s="73"/>
      <c r="BH80" s="73"/>
      <c r="BI80" s="73"/>
      <c r="BJ80" s="73"/>
      <c r="BK80" s="73"/>
      <c r="BL80" s="73"/>
      <c r="BM80" s="73"/>
      <c r="BN80" s="73"/>
      <c r="BO80" s="73"/>
      <c r="BP80" s="73"/>
      <c r="BQ80" s="73"/>
      <c r="BR80" s="73"/>
      <c r="BS80" s="73"/>
      <c r="BT80" s="73"/>
      <c r="BU80" s="73"/>
      <c r="BV80" s="73"/>
      <c r="BW80" s="73"/>
      <c r="BX80" s="73"/>
      <c r="BY80" s="73"/>
      <c r="BZ80" s="73"/>
      <c r="CA80" s="73"/>
      <c r="CB80" s="73"/>
      <c r="CC80" s="73"/>
      <c r="CD80" s="73"/>
      <c r="CE80" s="73"/>
      <c r="CF80" s="73"/>
      <c r="CG80" s="73"/>
    </row>
    <row r="81" spans="1:85">
      <c r="A81" s="73"/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  <c r="AS81" s="73"/>
      <c r="AT81" s="73"/>
      <c r="AU81" s="73"/>
      <c r="AV81" s="73"/>
      <c r="AW81" s="73"/>
      <c r="AX81" s="73"/>
      <c r="AY81" s="73"/>
      <c r="AZ81" s="73"/>
      <c r="BA81" s="73"/>
      <c r="BB81" s="73"/>
      <c r="BC81" s="73"/>
      <c r="BD81" s="73"/>
      <c r="BE81" s="73"/>
      <c r="BF81" s="73"/>
      <c r="BG81" s="73"/>
      <c r="BH81" s="73"/>
      <c r="BI81" s="73"/>
      <c r="BJ81" s="73"/>
      <c r="BK81" s="73"/>
      <c r="BL81" s="73"/>
      <c r="BM81" s="73"/>
      <c r="BN81" s="73"/>
      <c r="BO81" s="73"/>
      <c r="BP81" s="73"/>
      <c r="BQ81" s="73"/>
      <c r="BR81" s="73"/>
      <c r="BS81" s="73"/>
      <c r="BT81" s="73"/>
      <c r="BU81" s="73"/>
      <c r="BV81" s="73"/>
      <c r="BW81" s="73"/>
      <c r="BX81" s="73"/>
      <c r="BY81" s="73"/>
      <c r="BZ81" s="73"/>
      <c r="CA81" s="73"/>
      <c r="CB81" s="73"/>
      <c r="CC81" s="73"/>
      <c r="CD81" s="73"/>
      <c r="CE81" s="73"/>
      <c r="CF81" s="73"/>
      <c r="CG81" s="73"/>
    </row>
    <row r="82" spans="1:85">
      <c r="A82" s="73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73"/>
      <c r="AM82" s="73"/>
      <c r="AN82" s="73"/>
      <c r="AO82" s="73"/>
      <c r="AP82" s="73"/>
      <c r="AQ82" s="73"/>
      <c r="AR82" s="73"/>
      <c r="AS82" s="73"/>
      <c r="AT82" s="73"/>
      <c r="AU82" s="73"/>
      <c r="AV82" s="73"/>
      <c r="AW82" s="73"/>
      <c r="AX82" s="73"/>
      <c r="AY82" s="73"/>
      <c r="AZ82" s="73"/>
      <c r="BA82" s="73"/>
      <c r="BB82" s="73"/>
      <c r="BC82" s="73"/>
      <c r="BD82" s="73"/>
      <c r="BE82" s="73"/>
      <c r="BF82" s="73"/>
      <c r="BG82" s="73"/>
      <c r="BH82" s="73"/>
      <c r="BI82" s="73"/>
      <c r="BJ82" s="73"/>
      <c r="BK82" s="73"/>
      <c r="BL82" s="73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3"/>
      <c r="CA82" s="73"/>
      <c r="CB82" s="73"/>
      <c r="CC82" s="73"/>
      <c r="CD82" s="73"/>
      <c r="CE82" s="73"/>
      <c r="CF82" s="73"/>
      <c r="CG82" s="73"/>
    </row>
    <row r="83" spans="1:85">
      <c r="A83" s="73"/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3"/>
      <c r="AK83" s="73"/>
      <c r="AL83" s="73"/>
      <c r="AM83" s="73"/>
      <c r="AN83" s="73"/>
      <c r="AO83" s="73"/>
      <c r="AP83" s="73"/>
      <c r="AQ83" s="73"/>
      <c r="AR83" s="73"/>
      <c r="AS83" s="73"/>
      <c r="AT83" s="73"/>
      <c r="AU83" s="73"/>
      <c r="AV83" s="73"/>
      <c r="AW83" s="73"/>
      <c r="AX83" s="73"/>
      <c r="AY83" s="73"/>
      <c r="AZ83" s="73"/>
      <c r="BA83" s="73"/>
      <c r="BB83" s="73"/>
      <c r="BC83" s="73"/>
      <c r="BD83" s="73"/>
      <c r="BE83" s="73"/>
      <c r="BF83" s="73"/>
      <c r="BG83" s="73"/>
      <c r="BH83" s="73"/>
      <c r="BI83" s="73"/>
      <c r="BJ83" s="73"/>
      <c r="BK83" s="73"/>
      <c r="BL83" s="73"/>
      <c r="BM83" s="73"/>
      <c r="BN83" s="73"/>
      <c r="BO83" s="73"/>
      <c r="BP83" s="73"/>
      <c r="BQ83" s="73"/>
      <c r="BR83" s="73"/>
      <c r="BS83" s="73"/>
      <c r="BT83" s="73"/>
      <c r="BU83" s="73"/>
      <c r="BV83" s="73"/>
      <c r="BW83" s="73"/>
      <c r="BX83" s="73"/>
      <c r="BY83" s="73"/>
      <c r="BZ83" s="73"/>
      <c r="CA83" s="73"/>
      <c r="CB83" s="73"/>
      <c r="CC83" s="73"/>
      <c r="CD83" s="73"/>
      <c r="CE83" s="73"/>
      <c r="CF83" s="73"/>
      <c r="CG83" s="73"/>
    </row>
    <row r="84" spans="1:85">
      <c r="A84" s="73"/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3"/>
      <c r="AS84" s="73"/>
      <c r="AT84" s="73"/>
      <c r="AU84" s="73"/>
      <c r="AV84" s="73"/>
      <c r="AW84" s="73"/>
      <c r="AX84" s="73"/>
      <c r="AY84" s="73"/>
      <c r="AZ84" s="73"/>
      <c r="BA84" s="73"/>
      <c r="BB84" s="73"/>
      <c r="BC84" s="73"/>
      <c r="BD84" s="73"/>
      <c r="BE84" s="73"/>
      <c r="BF84" s="73"/>
      <c r="BG84" s="73"/>
      <c r="BH84" s="73"/>
      <c r="BI84" s="73"/>
      <c r="BJ84" s="73"/>
      <c r="BK84" s="73"/>
      <c r="BL84" s="73"/>
      <c r="BM84" s="73"/>
      <c r="BN84" s="73"/>
      <c r="BO84" s="73"/>
      <c r="BP84" s="73"/>
      <c r="BQ84" s="73"/>
      <c r="BR84" s="73"/>
      <c r="BS84" s="73"/>
      <c r="BT84" s="73"/>
      <c r="BU84" s="73"/>
      <c r="BV84" s="73"/>
      <c r="BW84" s="73"/>
      <c r="BX84" s="73"/>
      <c r="BY84" s="73"/>
      <c r="BZ84" s="73"/>
      <c r="CA84" s="73"/>
      <c r="CB84" s="73"/>
      <c r="CC84" s="73"/>
      <c r="CD84" s="73"/>
      <c r="CE84" s="73"/>
      <c r="CF84" s="73"/>
      <c r="CG84" s="73"/>
    </row>
    <row r="85" spans="1:85">
      <c r="A85" s="73"/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3"/>
      <c r="AS85" s="73"/>
      <c r="AT85" s="73"/>
      <c r="AU85" s="73"/>
      <c r="AV85" s="73"/>
      <c r="AW85" s="73"/>
      <c r="AX85" s="73"/>
      <c r="AY85" s="73"/>
      <c r="AZ85" s="73"/>
      <c r="BA85" s="73"/>
      <c r="BB85" s="73"/>
      <c r="BC85" s="73"/>
      <c r="BD85" s="73"/>
      <c r="BE85" s="73"/>
      <c r="BF85" s="73"/>
      <c r="BG85" s="73"/>
      <c r="BH85" s="73"/>
      <c r="BI85" s="73"/>
      <c r="BJ85" s="73"/>
      <c r="BK85" s="73"/>
      <c r="BL85" s="73"/>
      <c r="BM85" s="73"/>
      <c r="BN85" s="73"/>
      <c r="BO85" s="73"/>
      <c r="BP85" s="73"/>
      <c r="BQ85" s="73"/>
      <c r="BR85" s="73"/>
      <c r="BS85" s="73"/>
      <c r="BT85" s="73"/>
      <c r="BU85" s="73"/>
      <c r="BV85" s="73"/>
      <c r="BW85" s="73"/>
      <c r="BX85" s="73"/>
      <c r="BY85" s="73"/>
      <c r="BZ85" s="73"/>
      <c r="CA85" s="73"/>
      <c r="CB85" s="73"/>
      <c r="CC85" s="73"/>
      <c r="CD85" s="73"/>
      <c r="CE85" s="73"/>
      <c r="CF85" s="73"/>
      <c r="CG85" s="73"/>
    </row>
    <row r="86" spans="1:85">
      <c r="A86" s="73"/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3"/>
      <c r="AT86" s="73"/>
      <c r="AU86" s="73"/>
      <c r="AV86" s="73"/>
      <c r="AW86" s="73"/>
      <c r="AX86" s="73"/>
      <c r="AY86" s="73"/>
      <c r="AZ86" s="73"/>
      <c r="BA86" s="73"/>
      <c r="BB86" s="73"/>
      <c r="BC86" s="73"/>
      <c r="BD86" s="73"/>
      <c r="BE86" s="73"/>
      <c r="BF86" s="73"/>
      <c r="BG86" s="73"/>
      <c r="BH86" s="73"/>
      <c r="BI86" s="73"/>
      <c r="BJ86" s="73"/>
      <c r="BK86" s="73"/>
      <c r="BL86" s="73"/>
      <c r="BM86" s="73"/>
      <c r="BN86" s="73"/>
      <c r="BO86" s="73"/>
      <c r="BP86" s="73"/>
      <c r="BQ86" s="73"/>
      <c r="BR86" s="73"/>
      <c r="BS86" s="73"/>
      <c r="BT86" s="73"/>
      <c r="BU86" s="73"/>
      <c r="BV86" s="73"/>
      <c r="BW86" s="73"/>
      <c r="BX86" s="73"/>
      <c r="BY86" s="73"/>
      <c r="BZ86" s="73"/>
      <c r="CA86" s="73"/>
      <c r="CB86" s="73"/>
      <c r="CC86" s="73"/>
      <c r="CD86" s="73"/>
      <c r="CE86" s="73"/>
      <c r="CF86" s="73"/>
      <c r="CG86" s="73"/>
    </row>
    <row r="87" spans="1:85">
      <c r="A87" s="73"/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73"/>
      <c r="AU87" s="73"/>
      <c r="AV87" s="73"/>
      <c r="AW87" s="73"/>
      <c r="AX87" s="73"/>
      <c r="AY87" s="73"/>
      <c r="AZ87" s="73"/>
      <c r="BA87" s="73"/>
      <c r="BB87" s="73"/>
      <c r="BC87" s="73"/>
      <c r="BD87" s="73"/>
      <c r="BE87" s="73"/>
      <c r="BF87" s="73"/>
      <c r="BG87" s="73"/>
      <c r="BH87" s="73"/>
      <c r="BI87" s="73"/>
      <c r="BJ87" s="73"/>
      <c r="BK87" s="73"/>
      <c r="BL87" s="73"/>
      <c r="BM87" s="73"/>
      <c r="BN87" s="73"/>
      <c r="BO87" s="73"/>
      <c r="BP87" s="73"/>
      <c r="BQ87" s="73"/>
      <c r="BR87" s="73"/>
      <c r="BS87" s="73"/>
      <c r="BT87" s="73"/>
      <c r="BU87" s="73"/>
      <c r="BV87" s="73"/>
      <c r="BW87" s="73"/>
      <c r="BX87" s="73"/>
      <c r="BY87" s="73"/>
      <c r="BZ87" s="73"/>
      <c r="CA87" s="73"/>
      <c r="CB87" s="73"/>
      <c r="CC87" s="73"/>
      <c r="CD87" s="73"/>
      <c r="CE87" s="73"/>
      <c r="CF87" s="73"/>
      <c r="CG87" s="73"/>
    </row>
    <row r="88" spans="1:85">
      <c r="A88" s="73"/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3"/>
      <c r="AV88" s="73"/>
      <c r="AW88" s="73"/>
      <c r="AX88" s="73"/>
      <c r="AY88" s="73"/>
      <c r="AZ88" s="73"/>
      <c r="BA88" s="73"/>
      <c r="BB88" s="73"/>
      <c r="BC88" s="73"/>
      <c r="BD88" s="73"/>
      <c r="BE88" s="73"/>
      <c r="BF88" s="73"/>
      <c r="BG88" s="73"/>
      <c r="BH88" s="73"/>
      <c r="BI88" s="73"/>
      <c r="BJ88" s="73"/>
      <c r="BK88" s="73"/>
      <c r="BL88" s="73"/>
      <c r="BM88" s="73"/>
      <c r="BN88" s="73"/>
      <c r="BO88" s="73"/>
      <c r="BP88" s="73"/>
      <c r="BQ88" s="73"/>
      <c r="BR88" s="73"/>
      <c r="BS88" s="73"/>
      <c r="BT88" s="73"/>
      <c r="BU88" s="73"/>
      <c r="BV88" s="73"/>
      <c r="BW88" s="73"/>
      <c r="BX88" s="73"/>
      <c r="BY88" s="73"/>
      <c r="BZ88" s="73"/>
      <c r="CA88" s="73"/>
      <c r="CB88" s="73"/>
      <c r="CC88" s="73"/>
      <c r="CD88" s="73"/>
      <c r="CE88" s="73"/>
      <c r="CF88" s="73"/>
      <c r="CG88" s="73"/>
    </row>
    <row r="89" spans="1:85">
      <c r="A89" s="73"/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  <c r="AK89" s="73"/>
      <c r="AL89" s="73"/>
      <c r="AM89" s="73"/>
      <c r="AN89" s="73"/>
      <c r="AO89" s="73"/>
      <c r="AP89" s="73"/>
      <c r="AQ89" s="73"/>
      <c r="AR89" s="73"/>
      <c r="AS89" s="73"/>
      <c r="AT89" s="73"/>
      <c r="AU89" s="73"/>
      <c r="AV89" s="73"/>
      <c r="AW89" s="73"/>
      <c r="AX89" s="73"/>
      <c r="AY89" s="73"/>
      <c r="AZ89" s="73"/>
      <c r="BA89" s="73"/>
      <c r="BB89" s="73"/>
      <c r="BC89" s="73"/>
      <c r="BD89" s="73"/>
      <c r="BE89" s="73"/>
      <c r="BF89" s="73"/>
      <c r="BG89" s="73"/>
      <c r="BH89" s="73"/>
      <c r="BI89" s="73"/>
      <c r="BJ89" s="73"/>
      <c r="BK89" s="73"/>
      <c r="BL89" s="73"/>
      <c r="BM89" s="73"/>
      <c r="BN89" s="73"/>
      <c r="BO89" s="73"/>
      <c r="BP89" s="73"/>
      <c r="BQ89" s="73"/>
      <c r="BR89" s="73"/>
      <c r="BS89" s="73"/>
      <c r="BT89" s="73"/>
      <c r="BU89" s="73"/>
      <c r="BV89" s="73"/>
      <c r="BW89" s="73"/>
      <c r="BX89" s="73"/>
      <c r="BY89" s="73"/>
      <c r="BZ89" s="73"/>
      <c r="CA89" s="73"/>
      <c r="CB89" s="73"/>
      <c r="CC89" s="73"/>
      <c r="CD89" s="73"/>
      <c r="CE89" s="73"/>
      <c r="CF89" s="73"/>
      <c r="CG89" s="73"/>
    </row>
    <row r="90" spans="1:85">
      <c r="A90" s="73"/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73"/>
      <c r="AK90" s="73"/>
      <c r="AL90" s="73"/>
      <c r="AM90" s="73"/>
      <c r="AN90" s="73"/>
      <c r="AO90" s="73"/>
      <c r="AP90" s="73"/>
      <c r="AQ90" s="73"/>
      <c r="AR90" s="73"/>
      <c r="AS90" s="73"/>
      <c r="AT90" s="73"/>
      <c r="AU90" s="73"/>
      <c r="AV90" s="73"/>
      <c r="AW90" s="73"/>
      <c r="AX90" s="73"/>
      <c r="AY90" s="73"/>
      <c r="AZ90" s="73"/>
      <c r="BA90" s="73"/>
      <c r="BB90" s="73"/>
      <c r="BC90" s="73"/>
      <c r="BD90" s="73"/>
      <c r="BE90" s="73"/>
      <c r="BF90" s="73"/>
      <c r="BG90" s="73"/>
      <c r="BH90" s="73"/>
      <c r="BI90" s="73"/>
      <c r="BJ90" s="73"/>
      <c r="BK90" s="73"/>
      <c r="BL90" s="73"/>
      <c r="BM90" s="73"/>
      <c r="BN90" s="73"/>
      <c r="BO90" s="73"/>
      <c r="BP90" s="73"/>
      <c r="BQ90" s="73"/>
      <c r="BR90" s="73"/>
      <c r="BS90" s="73"/>
      <c r="BT90" s="73"/>
      <c r="BU90" s="73"/>
      <c r="BV90" s="73"/>
      <c r="BW90" s="73"/>
      <c r="BX90" s="73"/>
      <c r="BY90" s="73"/>
      <c r="BZ90" s="73"/>
      <c r="CA90" s="73"/>
      <c r="CB90" s="73"/>
      <c r="CC90" s="73"/>
      <c r="CD90" s="73"/>
      <c r="CE90" s="73"/>
      <c r="CF90" s="73"/>
      <c r="CG90" s="73"/>
    </row>
    <row r="91" spans="1:85">
      <c r="A91" s="73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  <c r="AK91" s="73"/>
      <c r="AL91" s="73"/>
      <c r="AM91" s="73"/>
      <c r="AN91" s="73"/>
      <c r="AO91" s="73"/>
      <c r="AP91" s="73"/>
      <c r="AQ91" s="73"/>
      <c r="AR91" s="73"/>
      <c r="AS91" s="73"/>
      <c r="AT91" s="73"/>
      <c r="AU91" s="73"/>
      <c r="AV91" s="73"/>
      <c r="AW91" s="73"/>
      <c r="AX91" s="73"/>
      <c r="AY91" s="73"/>
      <c r="AZ91" s="73"/>
      <c r="BA91" s="73"/>
      <c r="BB91" s="73"/>
      <c r="BC91" s="73"/>
      <c r="BD91" s="73"/>
      <c r="BE91" s="73"/>
      <c r="BF91" s="73"/>
      <c r="BG91" s="73"/>
      <c r="BH91" s="73"/>
      <c r="BI91" s="73"/>
      <c r="BJ91" s="73"/>
      <c r="BK91" s="73"/>
      <c r="BL91" s="73"/>
      <c r="BM91" s="73"/>
      <c r="BN91" s="73"/>
      <c r="BO91" s="73"/>
      <c r="BP91" s="73"/>
      <c r="BQ91" s="73"/>
      <c r="BR91" s="73"/>
      <c r="BS91" s="73"/>
      <c r="BT91" s="73"/>
      <c r="BU91" s="73"/>
      <c r="BV91" s="73"/>
      <c r="BW91" s="73"/>
      <c r="BX91" s="73"/>
      <c r="BY91" s="73"/>
      <c r="BZ91" s="73"/>
      <c r="CA91" s="73"/>
      <c r="CB91" s="73"/>
      <c r="CC91" s="73"/>
      <c r="CD91" s="73"/>
      <c r="CE91" s="73"/>
      <c r="CF91" s="73"/>
      <c r="CG91" s="73"/>
    </row>
    <row r="92" spans="1:85">
      <c r="A92" s="73"/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73"/>
      <c r="AN92" s="73"/>
      <c r="AO92" s="73"/>
      <c r="AP92" s="73"/>
      <c r="AQ92" s="73"/>
      <c r="AR92" s="73"/>
      <c r="AS92" s="73"/>
      <c r="AT92" s="73"/>
      <c r="AU92" s="73"/>
      <c r="AV92" s="73"/>
      <c r="AW92" s="73"/>
      <c r="AX92" s="73"/>
      <c r="AY92" s="73"/>
      <c r="AZ92" s="73"/>
      <c r="BA92" s="73"/>
      <c r="BB92" s="73"/>
      <c r="BC92" s="73"/>
      <c r="BD92" s="73"/>
      <c r="BE92" s="73"/>
      <c r="BF92" s="73"/>
      <c r="BG92" s="73"/>
      <c r="BH92" s="73"/>
      <c r="BI92" s="73"/>
      <c r="BJ92" s="73"/>
      <c r="BK92" s="73"/>
      <c r="BL92" s="73"/>
      <c r="BM92" s="73"/>
      <c r="BN92" s="73"/>
      <c r="BO92" s="73"/>
      <c r="BP92" s="73"/>
      <c r="BQ92" s="73"/>
      <c r="BR92" s="73"/>
      <c r="BS92" s="73"/>
      <c r="BT92" s="73"/>
      <c r="BU92" s="73"/>
      <c r="BV92" s="73"/>
      <c r="BW92" s="73"/>
      <c r="BX92" s="73"/>
      <c r="BY92" s="73"/>
      <c r="BZ92" s="73"/>
      <c r="CA92" s="73"/>
      <c r="CB92" s="73"/>
      <c r="CC92" s="73"/>
      <c r="CD92" s="73"/>
      <c r="CE92" s="73"/>
      <c r="CF92" s="73"/>
      <c r="CG92" s="73"/>
    </row>
    <row r="93" spans="1:85">
      <c r="A93" s="73"/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  <c r="AL93" s="73"/>
      <c r="AM93" s="73"/>
      <c r="AN93" s="73"/>
      <c r="AO93" s="73"/>
      <c r="AP93" s="73"/>
      <c r="AQ93" s="73"/>
      <c r="AR93" s="73"/>
      <c r="AS93" s="73"/>
      <c r="AT93" s="73"/>
      <c r="AU93" s="73"/>
      <c r="AV93" s="73"/>
      <c r="AW93" s="73"/>
      <c r="AX93" s="73"/>
      <c r="AY93" s="73"/>
      <c r="AZ93" s="73"/>
      <c r="BA93" s="73"/>
      <c r="BB93" s="73"/>
      <c r="BC93" s="73"/>
      <c r="BD93" s="73"/>
      <c r="BE93" s="73"/>
      <c r="BF93" s="73"/>
      <c r="BG93" s="73"/>
      <c r="BH93" s="73"/>
      <c r="BI93" s="73"/>
      <c r="BJ93" s="73"/>
      <c r="BK93" s="73"/>
      <c r="BL93" s="73"/>
      <c r="BM93" s="73"/>
      <c r="BN93" s="73"/>
      <c r="BO93" s="73"/>
      <c r="BP93" s="73"/>
      <c r="BQ93" s="73"/>
      <c r="BR93" s="73"/>
      <c r="BS93" s="73"/>
      <c r="BT93" s="73"/>
      <c r="BU93" s="73"/>
      <c r="BV93" s="73"/>
      <c r="BW93" s="73"/>
      <c r="BX93" s="73"/>
      <c r="BY93" s="73"/>
      <c r="BZ93" s="73"/>
      <c r="CA93" s="73"/>
      <c r="CB93" s="73"/>
      <c r="CC93" s="73"/>
      <c r="CD93" s="73"/>
      <c r="CE93" s="73"/>
      <c r="CF93" s="73"/>
      <c r="CG93" s="73"/>
    </row>
    <row r="94" spans="1:85">
      <c r="A94" s="73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  <c r="AI94" s="73"/>
      <c r="AJ94" s="73"/>
      <c r="AK94" s="73"/>
      <c r="AL94" s="73"/>
      <c r="AM94" s="73"/>
      <c r="AN94" s="73"/>
      <c r="AO94" s="73"/>
      <c r="AP94" s="73"/>
      <c r="AQ94" s="73"/>
      <c r="AR94" s="73"/>
      <c r="AS94" s="73"/>
      <c r="AT94" s="73"/>
      <c r="AU94" s="73"/>
      <c r="AV94" s="73"/>
      <c r="AW94" s="73"/>
      <c r="AX94" s="73"/>
      <c r="AY94" s="73"/>
      <c r="AZ94" s="73"/>
      <c r="BA94" s="73"/>
      <c r="BB94" s="73"/>
      <c r="BC94" s="73"/>
      <c r="BD94" s="73"/>
      <c r="BE94" s="73"/>
      <c r="BF94" s="73"/>
      <c r="BG94" s="73"/>
      <c r="BH94" s="73"/>
      <c r="BI94" s="73"/>
      <c r="BJ94" s="73"/>
      <c r="BK94" s="73"/>
      <c r="BL94" s="73"/>
      <c r="BM94" s="73"/>
      <c r="BN94" s="73"/>
      <c r="BO94" s="73"/>
      <c r="BP94" s="73"/>
      <c r="BQ94" s="73"/>
      <c r="BR94" s="73"/>
      <c r="BS94" s="73"/>
      <c r="BT94" s="73"/>
      <c r="BU94" s="73"/>
      <c r="BV94" s="73"/>
      <c r="BW94" s="73"/>
      <c r="BX94" s="73"/>
      <c r="BY94" s="73"/>
      <c r="BZ94" s="73"/>
      <c r="CA94" s="73"/>
      <c r="CB94" s="73"/>
      <c r="CC94" s="73"/>
      <c r="CD94" s="73"/>
      <c r="CE94" s="73"/>
      <c r="CF94" s="73"/>
      <c r="CG94" s="73"/>
    </row>
    <row r="95" spans="1:85">
      <c r="A95" s="73"/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  <c r="AK95" s="73"/>
      <c r="AL95" s="73"/>
      <c r="AM95" s="73"/>
      <c r="AN95" s="73"/>
      <c r="AO95" s="73"/>
      <c r="AP95" s="73"/>
      <c r="AQ95" s="73"/>
      <c r="AR95" s="73"/>
      <c r="AS95" s="73"/>
      <c r="AT95" s="73"/>
      <c r="AU95" s="73"/>
      <c r="AV95" s="73"/>
      <c r="AW95" s="73"/>
      <c r="AX95" s="73"/>
      <c r="AY95" s="73"/>
      <c r="AZ95" s="73"/>
      <c r="BA95" s="73"/>
      <c r="BB95" s="73"/>
      <c r="BC95" s="73"/>
      <c r="BD95" s="73"/>
      <c r="BE95" s="73"/>
      <c r="BF95" s="73"/>
      <c r="BG95" s="73"/>
      <c r="BH95" s="73"/>
      <c r="BI95" s="73"/>
      <c r="BJ95" s="73"/>
      <c r="BK95" s="73"/>
      <c r="BL95" s="73"/>
      <c r="BM95" s="73"/>
      <c r="BN95" s="73"/>
      <c r="BO95" s="73"/>
      <c r="BP95" s="73"/>
      <c r="BQ95" s="73"/>
      <c r="BR95" s="73"/>
      <c r="BS95" s="73"/>
      <c r="BT95" s="73"/>
      <c r="BU95" s="73"/>
      <c r="BV95" s="73"/>
      <c r="BW95" s="73"/>
      <c r="BX95" s="73"/>
      <c r="BY95" s="73"/>
      <c r="BZ95" s="73"/>
      <c r="CA95" s="73"/>
      <c r="CB95" s="73"/>
      <c r="CC95" s="73"/>
      <c r="CD95" s="73"/>
      <c r="CE95" s="73"/>
      <c r="CF95" s="73"/>
      <c r="CG95" s="73"/>
    </row>
    <row r="96" spans="1:85">
      <c r="A96" s="73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  <c r="AK96" s="73"/>
      <c r="AL96" s="73"/>
      <c r="AM96" s="73"/>
      <c r="AN96" s="73"/>
      <c r="AO96" s="73"/>
      <c r="AP96" s="73"/>
      <c r="AQ96" s="73"/>
      <c r="AR96" s="73"/>
      <c r="AS96" s="73"/>
      <c r="AT96" s="73"/>
      <c r="AU96" s="73"/>
      <c r="AV96" s="73"/>
      <c r="AW96" s="73"/>
      <c r="AX96" s="73"/>
      <c r="AY96" s="73"/>
      <c r="AZ96" s="73"/>
      <c r="BA96" s="73"/>
      <c r="BB96" s="73"/>
      <c r="BC96" s="73"/>
      <c r="BD96" s="73"/>
      <c r="BE96" s="73"/>
      <c r="BF96" s="73"/>
      <c r="BG96" s="73"/>
      <c r="BH96" s="73"/>
      <c r="BI96" s="73"/>
      <c r="BJ96" s="73"/>
      <c r="BK96" s="73"/>
      <c r="BL96" s="73"/>
      <c r="BM96" s="73"/>
      <c r="BN96" s="73"/>
      <c r="BO96" s="73"/>
      <c r="BP96" s="73"/>
      <c r="BQ96" s="73"/>
      <c r="BR96" s="73"/>
      <c r="BS96" s="73"/>
      <c r="BT96" s="73"/>
      <c r="BU96" s="73"/>
      <c r="BV96" s="73"/>
      <c r="BW96" s="73"/>
      <c r="BX96" s="73"/>
      <c r="BY96" s="73"/>
      <c r="BZ96" s="73"/>
      <c r="CA96" s="73"/>
      <c r="CB96" s="73"/>
      <c r="CC96" s="73"/>
      <c r="CD96" s="73"/>
      <c r="CE96" s="73"/>
      <c r="CF96" s="73"/>
      <c r="CG96" s="73"/>
    </row>
    <row r="97" spans="1:85">
      <c r="A97" s="73"/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73"/>
      <c r="AL97" s="73"/>
      <c r="AM97" s="73"/>
      <c r="AN97" s="73"/>
      <c r="AO97" s="73"/>
      <c r="AP97" s="73"/>
      <c r="AQ97" s="73"/>
      <c r="AR97" s="73"/>
      <c r="AS97" s="73"/>
      <c r="AT97" s="73"/>
      <c r="AU97" s="73"/>
      <c r="AV97" s="73"/>
      <c r="AW97" s="73"/>
      <c r="AX97" s="73"/>
      <c r="AY97" s="73"/>
      <c r="AZ97" s="73"/>
      <c r="BA97" s="73"/>
      <c r="BB97" s="73"/>
      <c r="BC97" s="73"/>
      <c r="BD97" s="73"/>
      <c r="BE97" s="73"/>
      <c r="BF97" s="73"/>
      <c r="BG97" s="73"/>
      <c r="BH97" s="73"/>
      <c r="BI97" s="73"/>
      <c r="BJ97" s="73"/>
      <c r="BK97" s="73"/>
      <c r="BL97" s="73"/>
      <c r="BM97" s="73"/>
      <c r="BN97" s="73"/>
      <c r="BO97" s="73"/>
      <c r="BP97" s="73"/>
      <c r="BQ97" s="73"/>
      <c r="BR97" s="73"/>
      <c r="BS97" s="73"/>
      <c r="BT97" s="73"/>
      <c r="BU97" s="73"/>
      <c r="BV97" s="73"/>
      <c r="BW97" s="73"/>
      <c r="BX97" s="73"/>
      <c r="BY97" s="73"/>
      <c r="BZ97" s="73"/>
      <c r="CA97" s="73"/>
      <c r="CB97" s="73"/>
      <c r="CC97" s="73"/>
      <c r="CD97" s="73"/>
      <c r="CE97" s="73"/>
      <c r="CF97" s="73"/>
      <c r="CG97" s="73"/>
    </row>
    <row r="98" spans="1:85">
      <c r="A98" s="73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  <c r="AK98" s="73"/>
      <c r="AL98" s="73"/>
      <c r="AM98" s="73"/>
      <c r="AN98" s="73"/>
      <c r="AO98" s="73"/>
      <c r="AP98" s="73"/>
      <c r="AQ98" s="73"/>
      <c r="AR98" s="73"/>
      <c r="AS98" s="73"/>
      <c r="AT98" s="73"/>
      <c r="AU98" s="73"/>
      <c r="AV98" s="73"/>
      <c r="AW98" s="73"/>
      <c r="AX98" s="73"/>
      <c r="AY98" s="73"/>
      <c r="AZ98" s="73"/>
      <c r="BA98" s="73"/>
      <c r="BB98" s="73"/>
      <c r="BC98" s="73"/>
      <c r="BD98" s="73"/>
      <c r="BE98" s="73"/>
      <c r="BF98" s="73"/>
      <c r="BG98" s="73"/>
      <c r="BH98" s="73"/>
      <c r="BI98" s="73"/>
      <c r="BJ98" s="73"/>
      <c r="BK98" s="73"/>
      <c r="BL98" s="73"/>
      <c r="BM98" s="73"/>
      <c r="BN98" s="73"/>
      <c r="BO98" s="73"/>
      <c r="BP98" s="73"/>
      <c r="BQ98" s="73"/>
      <c r="BR98" s="73"/>
      <c r="BS98" s="73"/>
      <c r="BT98" s="73"/>
      <c r="BU98" s="73"/>
      <c r="BV98" s="73"/>
      <c r="BW98" s="73"/>
      <c r="BX98" s="73"/>
      <c r="BY98" s="73"/>
      <c r="BZ98" s="73"/>
      <c r="CA98" s="73"/>
      <c r="CB98" s="73"/>
      <c r="CC98" s="73"/>
      <c r="CD98" s="73"/>
      <c r="CE98" s="73"/>
      <c r="CF98" s="73"/>
      <c r="CG98" s="73"/>
    </row>
    <row r="99" spans="1:85">
      <c r="A99" s="73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  <c r="AK99" s="73"/>
      <c r="AL99" s="73"/>
      <c r="AM99" s="73"/>
      <c r="AN99" s="73"/>
      <c r="AO99" s="73"/>
      <c r="AP99" s="73"/>
      <c r="AQ99" s="73"/>
      <c r="AR99" s="73"/>
      <c r="AS99" s="73"/>
      <c r="AT99" s="73"/>
      <c r="AU99" s="73"/>
      <c r="AV99" s="73"/>
      <c r="AW99" s="73"/>
      <c r="AX99" s="73"/>
      <c r="AY99" s="73"/>
      <c r="AZ99" s="73"/>
      <c r="BA99" s="73"/>
      <c r="BB99" s="73"/>
      <c r="BC99" s="73"/>
      <c r="BD99" s="73"/>
      <c r="BE99" s="73"/>
      <c r="BF99" s="73"/>
      <c r="BG99" s="73"/>
      <c r="BH99" s="73"/>
      <c r="BI99" s="73"/>
      <c r="BJ99" s="73"/>
      <c r="BK99" s="73"/>
      <c r="BL99" s="73"/>
      <c r="BM99" s="73"/>
      <c r="BN99" s="73"/>
      <c r="BO99" s="73"/>
      <c r="BP99" s="73"/>
      <c r="BQ99" s="73"/>
      <c r="BR99" s="73"/>
      <c r="BS99" s="73"/>
      <c r="BT99" s="73"/>
      <c r="BU99" s="73"/>
      <c r="BV99" s="73"/>
      <c r="BW99" s="73"/>
      <c r="BX99" s="73"/>
      <c r="BY99" s="73"/>
      <c r="BZ99" s="73"/>
      <c r="CA99" s="73"/>
      <c r="CB99" s="73"/>
      <c r="CC99" s="73"/>
      <c r="CD99" s="73"/>
      <c r="CE99" s="73"/>
      <c r="CF99" s="73"/>
      <c r="CG99" s="73"/>
    </row>
    <row r="100" spans="1:85">
      <c r="A100" s="73"/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K100" s="73"/>
      <c r="AL100" s="73"/>
      <c r="AM100" s="73"/>
      <c r="AN100" s="73"/>
      <c r="AO100" s="73"/>
      <c r="AP100" s="73"/>
      <c r="AQ100" s="73"/>
      <c r="AR100" s="73"/>
      <c r="AS100" s="73"/>
      <c r="AT100" s="73"/>
      <c r="AU100" s="73"/>
      <c r="AV100" s="73"/>
      <c r="AW100" s="73"/>
      <c r="AX100" s="73"/>
      <c r="AY100" s="73"/>
      <c r="AZ100" s="73"/>
      <c r="BA100" s="73"/>
      <c r="BB100" s="73"/>
      <c r="BC100" s="73"/>
      <c r="BD100" s="73"/>
      <c r="BE100" s="73"/>
      <c r="BF100" s="73"/>
      <c r="BG100" s="73"/>
      <c r="BH100" s="73"/>
      <c r="BI100" s="73"/>
      <c r="BJ100" s="73"/>
      <c r="BK100" s="73"/>
      <c r="BL100" s="73"/>
      <c r="BM100" s="73"/>
      <c r="BN100" s="73"/>
      <c r="BO100" s="73"/>
      <c r="BP100" s="73"/>
      <c r="BQ100" s="73"/>
      <c r="BR100" s="73"/>
      <c r="BS100" s="73"/>
      <c r="BT100" s="73"/>
      <c r="BU100" s="73"/>
      <c r="BV100" s="73"/>
      <c r="BW100" s="73"/>
      <c r="BX100" s="73"/>
      <c r="BY100" s="73"/>
      <c r="BZ100" s="73"/>
      <c r="CA100" s="73"/>
      <c r="CB100" s="73"/>
      <c r="CC100" s="73"/>
      <c r="CD100" s="73"/>
      <c r="CE100" s="73"/>
      <c r="CF100" s="73"/>
      <c r="CG100" s="73"/>
    </row>
    <row r="101" spans="1:85">
      <c r="A101" s="73"/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  <c r="AI101" s="73"/>
      <c r="AJ101" s="73"/>
      <c r="AK101" s="73"/>
      <c r="AL101" s="73"/>
      <c r="AM101" s="73"/>
      <c r="AN101" s="73"/>
      <c r="AO101" s="73"/>
      <c r="AP101" s="73"/>
      <c r="AQ101" s="73"/>
      <c r="AR101" s="73"/>
      <c r="AS101" s="73"/>
      <c r="AT101" s="73"/>
      <c r="AU101" s="73"/>
      <c r="AV101" s="73"/>
      <c r="AW101" s="73"/>
      <c r="AX101" s="73"/>
      <c r="AY101" s="73"/>
      <c r="AZ101" s="73"/>
      <c r="BA101" s="73"/>
      <c r="BB101" s="73"/>
      <c r="BC101" s="73"/>
      <c r="BD101" s="73"/>
      <c r="BE101" s="73"/>
      <c r="BF101" s="73"/>
      <c r="BG101" s="73"/>
      <c r="BH101" s="73"/>
      <c r="BI101" s="73"/>
      <c r="BJ101" s="73"/>
      <c r="BK101" s="73"/>
      <c r="BL101" s="73"/>
      <c r="BM101" s="73"/>
      <c r="BN101" s="73"/>
      <c r="BO101" s="73"/>
      <c r="BP101" s="73"/>
      <c r="BQ101" s="73"/>
      <c r="BR101" s="73"/>
      <c r="BS101" s="73"/>
      <c r="BT101" s="73"/>
      <c r="BU101" s="73"/>
      <c r="BV101" s="73"/>
      <c r="BW101" s="73"/>
      <c r="BX101" s="73"/>
      <c r="BY101" s="73"/>
      <c r="BZ101" s="73"/>
      <c r="CA101" s="73"/>
      <c r="CB101" s="73"/>
      <c r="CC101" s="73"/>
      <c r="CD101" s="73"/>
      <c r="CE101" s="73"/>
      <c r="CF101" s="73"/>
      <c r="CG101" s="73"/>
    </row>
    <row r="102" spans="1:85">
      <c r="A102" s="73"/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  <c r="AI102" s="73"/>
      <c r="AJ102" s="73"/>
      <c r="AK102" s="73"/>
      <c r="AL102" s="73"/>
      <c r="AM102" s="73"/>
      <c r="AN102" s="73"/>
      <c r="AO102" s="73"/>
      <c r="AP102" s="73"/>
      <c r="AQ102" s="73"/>
      <c r="AR102" s="73"/>
      <c r="AS102" s="73"/>
      <c r="AT102" s="73"/>
      <c r="AU102" s="73"/>
      <c r="AV102" s="73"/>
      <c r="AW102" s="73"/>
      <c r="AX102" s="73"/>
      <c r="AY102" s="73"/>
      <c r="AZ102" s="73"/>
      <c r="BA102" s="73"/>
      <c r="BB102" s="73"/>
      <c r="BC102" s="73"/>
      <c r="BD102" s="73"/>
      <c r="BE102" s="73"/>
      <c r="BF102" s="73"/>
      <c r="BG102" s="73"/>
      <c r="BH102" s="73"/>
      <c r="BI102" s="73"/>
      <c r="BJ102" s="73"/>
      <c r="BK102" s="73"/>
      <c r="BL102" s="73"/>
      <c r="BM102" s="73"/>
      <c r="BN102" s="73"/>
      <c r="BO102" s="73"/>
      <c r="BP102" s="73"/>
      <c r="BQ102" s="73"/>
      <c r="BR102" s="73"/>
      <c r="BS102" s="73"/>
      <c r="BT102" s="73"/>
      <c r="BU102" s="73"/>
      <c r="BV102" s="73"/>
      <c r="BW102" s="73"/>
      <c r="BX102" s="73"/>
      <c r="BY102" s="73"/>
      <c r="BZ102" s="73"/>
      <c r="CA102" s="73"/>
      <c r="CB102" s="73"/>
      <c r="CC102" s="73"/>
      <c r="CD102" s="73"/>
      <c r="CE102" s="73"/>
      <c r="CF102" s="73"/>
      <c r="CG102" s="73"/>
    </row>
    <row r="103" spans="1:85">
      <c r="A103" s="73"/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  <c r="AI103" s="73"/>
      <c r="AJ103" s="73"/>
      <c r="AK103" s="73"/>
      <c r="AL103" s="73"/>
      <c r="AM103" s="73"/>
      <c r="AN103" s="73"/>
      <c r="AO103" s="73"/>
      <c r="AP103" s="73"/>
      <c r="AQ103" s="73"/>
      <c r="AR103" s="73"/>
      <c r="AS103" s="73"/>
      <c r="AT103" s="73"/>
      <c r="AU103" s="73"/>
      <c r="AV103" s="73"/>
      <c r="AW103" s="73"/>
      <c r="AX103" s="73"/>
      <c r="AY103" s="73"/>
      <c r="AZ103" s="73"/>
      <c r="BA103" s="73"/>
      <c r="BB103" s="73"/>
      <c r="BC103" s="73"/>
      <c r="BD103" s="73"/>
      <c r="BE103" s="73"/>
      <c r="BF103" s="73"/>
      <c r="BG103" s="73"/>
      <c r="BH103" s="73"/>
      <c r="BI103" s="73"/>
      <c r="BJ103" s="73"/>
      <c r="BK103" s="73"/>
      <c r="BL103" s="73"/>
      <c r="BM103" s="73"/>
      <c r="BN103" s="73"/>
      <c r="BO103" s="73"/>
      <c r="BP103" s="73"/>
      <c r="BQ103" s="73"/>
      <c r="BR103" s="73"/>
      <c r="BS103" s="73"/>
      <c r="BT103" s="73"/>
      <c r="BU103" s="73"/>
      <c r="BV103" s="73"/>
      <c r="BW103" s="73"/>
      <c r="BX103" s="73"/>
      <c r="BY103" s="73"/>
      <c r="BZ103" s="73"/>
      <c r="CA103" s="73"/>
      <c r="CB103" s="73"/>
      <c r="CC103" s="73"/>
      <c r="CD103" s="73"/>
      <c r="CE103" s="73"/>
      <c r="CF103" s="73"/>
      <c r="CG103" s="73"/>
    </row>
    <row r="104" spans="1:85">
      <c r="A104" s="73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  <c r="AI104" s="73"/>
      <c r="AJ104" s="73"/>
      <c r="AK104" s="73"/>
      <c r="AL104" s="73"/>
      <c r="AM104" s="73"/>
      <c r="AN104" s="73"/>
      <c r="AO104" s="73"/>
      <c r="AP104" s="73"/>
      <c r="AQ104" s="73"/>
      <c r="AR104" s="73"/>
      <c r="AS104" s="73"/>
      <c r="AT104" s="73"/>
      <c r="AU104" s="73"/>
      <c r="AV104" s="73"/>
      <c r="AW104" s="73"/>
      <c r="AX104" s="73"/>
      <c r="AY104" s="73"/>
      <c r="AZ104" s="73"/>
      <c r="BA104" s="73"/>
      <c r="BB104" s="73"/>
      <c r="BC104" s="73"/>
      <c r="BD104" s="73"/>
      <c r="BE104" s="73"/>
      <c r="BF104" s="73"/>
      <c r="BG104" s="73"/>
      <c r="BH104" s="73"/>
      <c r="BI104" s="73"/>
      <c r="BJ104" s="73"/>
      <c r="BK104" s="73"/>
      <c r="BL104" s="73"/>
      <c r="BM104" s="73"/>
      <c r="BN104" s="73"/>
      <c r="BO104" s="73"/>
      <c r="BP104" s="73"/>
      <c r="BQ104" s="73"/>
      <c r="BR104" s="73"/>
      <c r="BS104" s="73"/>
      <c r="BT104" s="73"/>
      <c r="BU104" s="73"/>
      <c r="BV104" s="73"/>
      <c r="BW104" s="73"/>
      <c r="BX104" s="73"/>
      <c r="BY104" s="73"/>
      <c r="BZ104" s="73"/>
      <c r="CA104" s="73"/>
      <c r="CB104" s="73"/>
      <c r="CC104" s="73"/>
      <c r="CD104" s="73"/>
      <c r="CE104" s="73"/>
      <c r="CF104" s="73"/>
      <c r="CG104" s="73"/>
    </row>
    <row r="105" spans="1:85">
      <c r="A105" s="73"/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73"/>
      <c r="AG105" s="73"/>
      <c r="AH105" s="73"/>
      <c r="AI105" s="73"/>
      <c r="AJ105" s="73"/>
      <c r="AK105" s="73"/>
      <c r="AL105" s="73"/>
      <c r="AM105" s="73"/>
      <c r="AN105" s="73"/>
      <c r="AO105" s="73"/>
      <c r="AP105" s="73"/>
      <c r="AQ105" s="73"/>
      <c r="AR105" s="73"/>
      <c r="AS105" s="73"/>
      <c r="AT105" s="73"/>
      <c r="AU105" s="73"/>
      <c r="AV105" s="73"/>
      <c r="AW105" s="73"/>
      <c r="AX105" s="73"/>
      <c r="AY105" s="73"/>
      <c r="AZ105" s="73"/>
      <c r="BA105" s="73"/>
      <c r="BB105" s="73"/>
      <c r="BC105" s="73"/>
      <c r="BD105" s="73"/>
      <c r="BE105" s="73"/>
      <c r="BF105" s="73"/>
      <c r="BG105" s="73"/>
      <c r="BH105" s="73"/>
      <c r="BI105" s="73"/>
      <c r="BJ105" s="73"/>
      <c r="BK105" s="73"/>
      <c r="BL105" s="73"/>
      <c r="BM105" s="73"/>
      <c r="BN105" s="73"/>
      <c r="BO105" s="73"/>
      <c r="BP105" s="73"/>
      <c r="BQ105" s="73"/>
      <c r="BR105" s="73"/>
      <c r="BS105" s="73"/>
      <c r="BT105" s="73"/>
      <c r="BU105" s="73"/>
      <c r="BV105" s="73"/>
      <c r="BW105" s="73"/>
      <c r="BX105" s="73"/>
      <c r="BY105" s="73"/>
      <c r="BZ105" s="73"/>
      <c r="CA105" s="73"/>
      <c r="CB105" s="73"/>
      <c r="CC105" s="73"/>
      <c r="CD105" s="73"/>
      <c r="CE105" s="73"/>
      <c r="CF105" s="73"/>
      <c r="CG105" s="73"/>
    </row>
    <row r="106" spans="1:85">
      <c r="A106" s="73"/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  <c r="AI106" s="73"/>
      <c r="AJ106" s="73"/>
      <c r="AK106" s="73"/>
      <c r="AL106" s="73"/>
      <c r="AM106" s="73"/>
      <c r="AN106" s="73"/>
      <c r="AO106" s="73"/>
      <c r="AP106" s="73"/>
      <c r="AQ106" s="73"/>
      <c r="AR106" s="73"/>
      <c r="AS106" s="73"/>
      <c r="AT106" s="73"/>
      <c r="AU106" s="73"/>
      <c r="AV106" s="73"/>
      <c r="AW106" s="73"/>
      <c r="AX106" s="73"/>
      <c r="AY106" s="73"/>
      <c r="AZ106" s="73"/>
      <c r="BA106" s="73"/>
      <c r="BB106" s="73"/>
      <c r="BC106" s="73"/>
      <c r="BD106" s="73"/>
      <c r="BE106" s="73"/>
      <c r="BF106" s="73"/>
      <c r="BG106" s="73"/>
      <c r="BH106" s="73"/>
      <c r="BI106" s="73"/>
      <c r="BJ106" s="73"/>
      <c r="BK106" s="73"/>
      <c r="BL106" s="73"/>
      <c r="BM106" s="73"/>
      <c r="BN106" s="73"/>
      <c r="BO106" s="73"/>
      <c r="BP106" s="73"/>
      <c r="BQ106" s="73"/>
      <c r="BR106" s="73"/>
      <c r="BS106" s="73"/>
      <c r="BT106" s="73"/>
      <c r="BU106" s="73"/>
      <c r="BV106" s="73"/>
      <c r="BW106" s="73"/>
      <c r="BX106" s="73"/>
      <c r="BY106" s="73"/>
      <c r="BZ106" s="73"/>
      <c r="CA106" s="73"/>
      <c r="CB106" s="73"/>
      <c r="CC106" s="73"/>
      <c r="CD106" s="73"/>
      <c r="CE106" s="73"/>
      <c r="CF106" s="73"/>
      <c r="CG106" s="73"/>
    </row>
    <row r="107" spans="1:85">
      <c r="A107" s="73"/>
      <c r="B107" s="73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  <c r="AA107" s="73"/>
      <c r="AB107" s="73"/>
      <c r="AC107" s="73"/>
      <c r="AD107" s="73"/>
      <c r="AE107" s="73"/>
      <c r="AF107" s="73"/>
      <c r="AG107" s="73"/>
      <c r="AH107" s="73"/>
      <c r="AI107" s="73"/>
      <c r="AJ107" s="73"/>
      <c r="AK107" s="73"/>
      <c r="AL107" s="73"/>
      <c r="AM107" s="73"/>
      <c r="AN107" s="73"/>
      <c r="AO107" s="73"/>
      <c r="AP107" s="73"/>
      <c r="AQ107" s="73"/>
      <c r="AR107" s="73"/>
      <c r="AS107" s="73"/>
      <c r="AT107" s="73"/>
      <c r="AU107" s="73"/>
      <c r="AV107" s="73"/>
      <c r="AW107" s="73"/>
      <c r="AX107" s="73"/>
      <c r="AY107" s="73"/>
      <c r="AZ107" s="73"/>
      <c r="BA107" s="73"/>
      <c r="BB107" s="73"/>
      <c r="BC107" s="73"/>
      <c r="BD107" s="73"/>
      <c r="BE107" s="73"/>
      <c r="BF107" s="73"/>
      <c r="BG107" s="73"/>
      <c r="BH107" s="73"/>
      <c r="BI107" s="73"/>
      <c r="BJ107" s="73"/>
      <c r="BK107" s="73"/>
      <c r="BL107" s="73"/>
      <c r="BM107" s="73"/>
      <c r="BN107" s="73"/>
      <c r="BO107" s="73"/>
      <c r="BP107" s="73"/>
      <c r="BQ107" s="73"/>
      <c r="BR107" s="73"/>
      <c r="BS107" s="73"/>
      <c r="BT107" s="73"/>
      <c r="BU107" s="73"/>
      <c r="BV107" s="73"/>
      <c r="BW107" s="73"/>
      <c r="BX107" s="73"/>
      <c r="BY107" s="73"/>
      <c r="BZ107" s="73"/>
      <c r="CA107" s="73"/>
      <c r="CB107" s="73"/>
      <c r="CC107" s="73"/>
      <c r="CD107" s="73"/>
      <c r="CE107" s="73"/>
      <c r="CF107" s="73"/>
      <c r="CG107" s="73"/>
    </row>
    <row r="108" spans="1:85">
      <c r="A108" s="73"/>
      <c r="B108" s="73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  <c r="AB108" s="73"/>
      <c r="AC108" s="73"/>
      <c r="AD108" s="73"/>
      <c r="AE108" s="73"/>
      <c r="AF108" s="73"/>
      <c r="AG108" s="73"/>
      <c r="AH108" s="73"/>
      <c r="AI108" s="73"/>
      <c r="AJ108" s="73"/>
      <c r="AK108" s="73"/>
      <c r="AL108" s="73"/>
      <c r="AM108" s="73"/>
      <c r="AN108" s="73"/>
      <c r="AO108" s="73"/>
      <c r="AP108" s="73"/>
      <c r="AQ108" s="73"/>
      <c r="AR108" s="73"/>
      <c r="AS108" s="73"/>
      <c r="AT108" s="73"/>
      <c r="AU108" s="73"/>
      <c r="AV108" s="73"/>
      <c r="AW108" s="73"/>
      <c r="AX108" s="73"/>
      <c r="AY108" s="73"/>
      <c r="AZ108" s="73"/>
      <c r="BA108" s="73"/>
      <c r="BB108" s="73"/>
      <c r="BC108" s="73"/>
      <c r="BD108" s="73"/>
      <c r="BE108" s="73"/>
      <c r="BF108" s="73"/>
      <c r="BG108" s="73"/>
      <c r="BH108" s="73"/>
      <c r="BI108" s="73"/>
      <c r="BJ108" s="73"/>
      <c r="BK108" s="73"/>
      <c r="BL108" s="73"/>
      <c r="BM108" s="73"/>
      <c r="BN108" s="73"/>
      <c r="BO108" s="73"/>
      <c r="BP108" s="73"/>
      <c r="BQ108" s="73"/>
      <c r="BR108" s="73"/>
      <c r="BS108" s="73"/>
      <c r="BT108" s="73"/>
      <c r="BU108" s="73"/>
      <c r="BV108" s="73"/>
      <c r="BW108" s="73"/>
      <c r="BX108" s="73"/>
      <c r="BY108" s="73"/>
      <c r="BZ108" s="73"/>
      <c r="CA108" s="73"/>
      <c r="CB108" s="73"/>
      <c r="CC108" s="73"/>
      <c r="CD108" s="73"/>
      <c r="CE108" s="73"/>
      <c r="CF108" s="73"/>
      <c r="CG108" s="73"/>
    </row>
    <row r="109" spans="1:85">
      <c r="A109" s="73"/>
      <c r="B109" s="73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  <c r="AA109" s="73"/>
      <c r="AB109" s="73"/>
      <c r="AC109" s="73"/>
      <c r="AD109" s="73"/>
      <c r="AE109" s="73"/>
      <c r="AF109" s="73"/>
      <c r="AG109" s="73"/>
      <c r="AH109" s="73"/>
      <c r="AI109" s="73"/>
      <c r="AJ109" s="73"/>
      <c r="AK109" s="73"/>
      <c r="AL109" s="73"/>
      <c r="AM109" s="73"/>
      <c r="AN109" s="73"/>
      <c r="AO109" s="73"/>
      <c r="AP109" s="73"/>
      <c r="AQ109" s="73"/>
      <c r="AR109" s="73"/>
      <c r="AS109" s="73"/>
      <c r="AT109" s="73"/>
      <c r="AU109" s="73"/>
      <c r="AV109" s="73"/>
      <c r="AW109" s="73"/>
      <c r="AX109" s="73"/>
      <c r="AY109" s="73"/>
      <c r="AZ109" s="73"/>
      <c r="BA109" s="73"/>
      <c r="BB109" s="73"/>
      <c r="BC109" s="73"/>
      <c r="BD109" s="73"/>
      <c r="BE109" s="73"/>
      <c r="BF109" s="73"/>
      <c r="BG109" s="73"/>
      <c r="BH109" s="73"/>
      <c r="BI109" s="73"/>
      <c r="BJ109" s="73"/>
      <c r="BK109" s="73"/>
      <c r="BL109" s="73"/>
      <c r="BM109" s="73"/>
      <c r="BN109" s="73"/>
      <c r="BO109" s="73"/>
      <c r="BP109" s="73"/>
      <c r="BQ109" s="73"/>
      <c r="BR109" s="73"/>
      <c r="BS109" s="73"/>
      <c r="BT109" s="73"/>
      <c r="BU109" s="73"/>
      <c r="BV109" s="73"/>
      <c r="BW109" s="73"/>
      <c r="BX109" s="73"/>
      <c r="BY109" s="73"/>
      <c r="BZ109" s="73"/>
      <c r="CA109" s="73"/>
      <c r="CB109" s="73"/>
      <c r="CC109" s="73"/>
      <c r="CD109" s="73"/>
      <c r="CE109" s="73"/>
      <c r="CF109" s="73"/>
      <c r="CG109" s="73"/>
    </row>
    <row r="110" spans="1:85">
      <c r="A110" s="73"/>
      <c r="B110" s="73"/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  <c r="AA110" s="73"/>
      <c r="AB110" s="73"/>
      <c r="AC110" s="73"/>
      <c r="AD110" s="73"/>
      <c r="AE110" s="73"/>
      <c r="AF110" s="73"/>
      <c r="AG110" s="73"/>
      <c r="AH110" s="73"/>
      <c r="AI110" s="73"/>
      <c r="AJ110" s="73"/>
      <c r="AK110" s="73"/>
      <c r="AL110" s="73"/>
      <c r="AM110" s="73"/>
      <c r="AN110" s="73"/>
      <c r="AO110" s="73"/>
      <c r="AP110" s="73"/>
      <c r="AQ110" s="73"/>
      <c r="AR110" s="73"/>
      <c r="AS110" s="73"/>
      <c r="AT110" s="73"/>
      <c r="AU110" s="73"/>
      <c r="AV110" s="73"/>
      <c r="AW110" s="73"/>
      <c r="AX110" s="73"/>
      <c r="AY110" s="73"/>
      <c r="AZ110" s="73"/>
      <c r="BA110" s="73"/>
      <c r="BB110" s="73"/>
      <c r="BC110" s="73"/>
      <c r="BD110" s="73"/>
      <c r="BE110" s="73"/>
      <c r="BF110" s="73"/>
      <c r="BG110" s="73"/>
      <c r="BH110" s="73"/>
      <c r="BI110" s="73"/>
      <c r="BJ110" s="73"/>
      <c r="BK110" s="73"/>
      <c r="BL110" s="73"/>
      <c r="BM110" s="73"/>
      <c r="BN110" s="73"/>
      <c r="BO110" s="73"/>
      <c r="BP110" s="73"/>
      <c r="BQ110" s="73"/>
      <c r="BR110" s="73"/>
      <c r="BS110" s="73"/>
      <c r="BT110" s="73"/>
      <c r="BU110" s="73"/>
      <c r="BV110" s="73"/>
      <c r="BW110" s="73"/>
      <c r="BX110" s="73"/>
      <c r="BY110" s="73"/>
      <c r="BZ110" s="73"/>
      <c r="CA110" s="73"/>
      <c r="CB110" s="73"/>
      <c r="CC110" s="73"/>
      <c r="CD110" s="73"/>
      <c r="CE110" s="73"/>
      <c r="CF110" s="73"/>
      <c r="CG110" s="73"/>
    </row>
    <row r="111" spans="1:85">
      <c r="A111" s="73"/>
      <c r="B111" s="73"/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  <c r="AA111" s="73"/>
      <c r="AB111" s="73"/>
      <c r="AC111" s="73"/>
      <c r="AD111" s="73"/>
      <c r="AE111" s="73"/>
      <c r="AF111" s="73"/>
      <c r="AG111" s="73"/>
      <c r="AH111" s="73"/>
      <c r="AI111" s="73"/>
      <c r="AJ111" s="73"/>
      <c r="AK111" s="73"/>
      <c r="AL111" s="73"/>
      <c r="AM111" s="73"/>
      <c r="AN111" s="73"/>
      <c r="AO111" s="73"/>
      <c r="AP111" s="73"/>
      <c r="AQ111" s="73"/>
      <c r="AR111" s="73"/>
      <c r="AS111" s="73"/>
      <c r="AT111" s="73"/>
      <c r="AU111" s="73"/>
      <c r="AV111" s="73"/>
      <c r="AW111" s="73"/>
      <c r="AX111" s="73"/>
      <c r="AY111" s="73"/>
      <c r="AZ111" s="73"/>
      <c r="BA111" s="73"/>
      <c r="BB111" s="73"/>
      <c r="BC111" s="73"/>
      <c r="BD111" s="73"/>
      <c r="BE111" s="73"/>
      <c r="BF111" s="73"/>
      <c r="BG111" s="73"/>
      <c r="BH111" s="73"/>
      <c r="BI111" s="73"/>
      <c r="BJ111" s="73"/>
      <c r="BK111" s="73"/>
      <c r="BL111" s="73"/>
      <c r="BM111" s="73"/>
      <c r="BN111" s="73"/>
      <c r="BO111" s="73"/>
      <c r="BP111" s="73"/>
      <c r="BQ111" s="73"/>
      <c r="BR111" s="73"/>
      <c r="BS111" s="73"/>
      <c r="BT111" s="73"/>
      <c r="BU111" s="73"/>
      <c r="BV111" s="73"/>
      <c r="BW111" s="73"/>
      <c r="BX111" s="73"/>
      <c r="BY111" s="73"/>
      <c r="BZ111" s="73"/>
      <c r="CA111" s="73"/>
      <c r="CB111" s="73"/>
      <c r="CC111" s="73"/>
      <c r="CD111" s="73"/>
      <c r="CE111" s="73"/>
      <c r="CF111" s="73"/>
      <c r="CG111" s="73"/>
    </row>
    <row r="112" spans="1:85">
      <c r="A112" s="73"/>
      <c r="B112" s="73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  <c r="AA112" s="73"/>
      <c r="AB112" s="73"/>
      <c r="AC112" s="73"/>
      <c r="AD112" s="73"/>
      <c r="AE112" s="73"/>
      <c r="AF112" s="73"/>
      <c r="AG112" s="73"/>
      <c r="AH112" s="73"/>
      <c r="AI112" s="73"/>
      <c r="AJ112" s="73"/>
      <c r="AK112" s="73"/>
      <c r="AL112" s="73"/>
      <c r="AM112" s="73"/>
      <c r="AN112" s="73"/>
      <c r="AO112" s="73"/>
      <c r="AP112" s="73"/>
      <c r="AQ112" s="73"/>
      <c r="AR112" s="73"/>
      <c r="AS112" s="73"/>
      <c r="AT112" s="73"/>
      <c r="AU112" s="73"/>
      <c r="AV112" s="73"/>
      <c r="AW112" s="73"/>
      <c r="AX112" s="73"/>
      <c r="AY112" s="73"/>
      <c r="AZ112" s="73"/>
      <c r="BA112" s="73"/>
      <c r="BB112" s="73"/>
      <c r="BC112" s="73"/>
      <c r="BD112" s="73"/>
      <c r="BE112" s="73"/>
      <c r="BF112" s="73"/>
      <c r="BG112" s="73"/>
      <c r="BH112" s="73"/>
      <c r="BI112" s="73"/>
      <c r="BJ112" s="73"/>
      <c r="BK112" s="73"/>
      <c r="BL112" s="73"/>
      <c r="BM112" s="73"/>
      <c r="BN112" s="73"/>
      <c r="BO112" s="73"/>
      <c r="BP112" s="73"/>
      <c r="BQ112" s="73"/>
      <c r="BR112" s="73"/>
      <c r="BS112" s="73"/>
      <c r="BT112" s="73"/>
      <c r="BU112" s="73"/>
      <c r="BV112" s="73"/>
      <c r="BW112" s="73"/>
      <c r="BX112" s="73"/>
      <c r="BY112" s="73"/>
      <c r="BZ112" s="73"/>
      <c r="CA112" s="73"/>
      <c r="CB112" s="73"/>
      <c r="CC112" s="73"/>
      <c r="CD112" s="73"/>
      <c r="CE112" s="73"/>
      <c r="CF112" s="73"/>
      <c r="CG112" s="73"/>
    </row>
    <row r="113" spans="1:85">
      <c r="A113" s="73"/>
      <c r="B113" s="73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3"/>
      <c r="AB113" s="73"/>
      <c r="AC113" s="73"/>
      <c r="AD113" s="73"/>
      <c r="AE113" s="73"/>
      <c r="AF113" s="73"/>
      <c r="AG113" s="73"/>
      <c r="AH113" s="73"/>
      <c r="AI113" s="73"/>
      <c r="AJ113" s="73"/>
      <c r="AK113" s="73"/>
      <c r="AL113" s="73"/>
      <c r="AM113" s="73"/>
      <c r="AN113" s="73"/>
      <c r="AO113" s="73"/>
      <c r="AP113" s="73"/>
      <c r="AQ113" s="73"/>
      <c r="AR113" s="73"/>
      <c r="AS113" s="73"/>
      <c r="AT113" s="73"/>
      <c r="AU113" s="73"/>
      <c r="AV113" s="73"/>
      <c r="AW113" s="73"/>
      <c r="AX113" s="73"/>
      <c r="AY113" s="73"/>
      <c r="AZ113" s="73"/>
      <c r="BA113" s="73"/>
      <c r="BB113" s="73"/>
      <c r="BC113" s="73"/>
      <c r="BD113" s="73"/>
      <c r="BE113" s="73"/>
      <c r="BF113" s="73"/>
      <c r="BG113" s="73"/>
      <c r="BH113" s="73"/>
      <c r="BI113" s="73"/>
      <c r="BJ113" s="73"/>
      <c r="BK113" s="73"/>
      <c r="BL113" s="73"/>
      <c r="BM113" s="73"/>
      <c r="BN113" s="73"/>
      <c r="BO113" s="73"/>
      <c r="BP113" s="73"/>
      <c r="BQ113" s="73"/>
      <c r="BR113" s="73"/>
      <c r="BS113" s="73"/>
      <c r="BT113" s="73"/>
      <c r="BU113" s="73"/>
      <c r="BV113" s="73"/>
      <c r="BW113" s="73"/>
      <c r="BX113" s="73"/>
      <c r="BY113" s="73"/>
      <c r="BZ113" s="73"/>
      <c r="CA113" s="73"/>
      <c r="CB113" s="73"/>
      <c r="CC113" s="73"/>
      <c r="CD113" s="73"/>
      <c r="CE113" s="73"/>
      <c r="CF113" s="73"/>
      <c r="CG113" s="73"/>
    </row>
    <row r="114" spans="1:85">
      <c r="A114" s="73"/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  <c r="AA114" s="73"/>
      <c r="AB114" s="73"/>
      <c r="AC114" s="73"/>
      <c r="AD114" s="73"/>
      <c r="AE114" s="73"/>
      <c r="AF114" s="73"/>
      <c r="AG114" s="73"/>
      <c r="AH114" s="73"/>
      <c r="AI114" s="73"/>
      <c r="AJ114" s="73"/>
      <c r="AK114" s="73"/>
      <c r="AL114" s="73"/>
      <c r="AM114" s="73"/>
      <c r="AN114" s="73"/>
      <c r="AO114" s="73"/>
      <c r="AP114" s="73"/>
      <c r="AQ114" s="73"/>
      <c r="AR114" s="73"/>
      <c r="AS114" s="73"/>
      <c r="AT114" s="73"/>
      <c r="AU114" s="73"/>
      <c r="AV114" s="73"/>
      <c r="AW114" s="73"/>
      <c r="AX114" s="73"/>
      <c r="AY114" s="73"/>
      <c r="AZ114" s="73"/>
      <c r="BA114" s="73"/>
      <c r="BB114" s="73"/>
      <c r="BC114" s="73"/>
      <c r="BD114" s="73"/>
      <c r="BE114" s="73"/>
      <c r="BF114" s="73"/>
      <c r="BG114" s="73"/>
      <c r="BH114" s="73"/>
      <c r="BI114" s="73"/>
      <c r="BJ114" s="73"/>
      <c r="BK114" s="73"/>
      <c r="BL114" s="73"/>
      <c r="BM114" s="73"/>
      <c r="BN114" s="73"/>
      <c r="BO114" s="73"/>
      <c r="BP114" s="73"/>
      <c r="BQ114" s="73"/>
      <c r="BR114" s="73"/>
      <c r="BS114" s="73"/>
      <c r="BT114" s="73"/>
      <c r="BU114" s="73"/>
      <c r="BV114" s="73"/>
      <c r="BW114" s="73"/>
      <c r="BX114" s="73"/>
      <c r="BY114" s="73"/>
      <c r="BZ114" s="73"/>
      <c r="CA114" s="73"/>
      <c r="CB114" s="73"/>
      <c r="CC114" s="73"/>
      <c r="CD114" s="73"/>
      <c r="CE114" s="73"/>
      <c r="CF114" s="73"/>
      <c r="CG114" s="73"/>
    </row>
    <row r="115" spans="1:85">
      <c r="A115" s="73"/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  <c r="AE115" s="73"/>
      <c r="AF115" s="73"/>
      <c r="AG115" s="73"/>
      <c r="AH115" s="73"/>
      <c r="AI115" s="73"/>
      <c r="AJ115" s="73"/>
      <c r="AK115" s="73"/>
      <c r="AL115" s="73"/>
      <c r="AM115" s="73"/>
      <c r="AN115" s="73"/>
      <c r="AO115" s="73"/>
      <c r="AP115" s="73"/>
      <c r="AQ115" s="73"/>
      <c r="AR115" s="73"/>
      <c r="AS115" s="73"/>
      <c r="AT115" s="73"/>
      <c r="AU115" s="73"/>
      <c r="AV115" s="73"/>
      <c r="AW115" s="73"/>
      <c r="AX115" s="73"/>
      <c r="AY115" s="73"/>
      <c r="AZ115" s="73"/>
      <c r="BA115" s="73"/>
      <c r="BB115" s="73"/>
      <c r="BC115" s="73"/>
      <c r="BD115" s="73"/>
      <c r="BE115" s="73"/>
      <c r="BF115" s="73"/>
      <c r="BG115" s="73"/>
      <c r="BH115" s="73"/>
      <c r="BI115" s="73"/>
      <c r="BJ115" s="73"/>
      <c r="BK115" s="73"/>
      <c r="BL115" s="73"/>
      <c r="BM115" s="73"/>
      <c r="BN115" s="73"/>
      <c r="BO115" s="73"/>
      <c r="BP115" s="73"/>
      <c r="BQ115" s="73"/>
      <c r="BR115" s="73"/>
      <c r="BS115" s="73"/>
      <c r="BT115" s="73"/>
      <c r="BU115" s="73"/>
      <c r="BV115" s="73"/>
      <c r="BW115" s="73"/>
      <c r="BX115" s="73"/>
      <c r="BY115" s="73"/>
      <c r="BZ115" s="73"/>
      <c r="CA115" s="73"/>
      <c r="CB115" s="73"/>
      <c r="CC115" s="73"/>
      <c r="CD115" s="73"/>
      <c r="CE115" s="73"/>
      <c r="CF115" s="73"/>
      <c r="CG115" s="73"/>
    </row>
    <row r="116" spans="1:85">
      <c r="A116" s="73"/>
      <c r="B116" s="73"/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  <c r="AA116" s="73"/>
      <c r="AB116" s="73"/>
      <c r="AC116" s="73"/>
      <c r="AD116" s="73"/>
      <c r="AE116" s="73"/>
      <c r="AF116" s="73"/>
      <c r="AG116" s="73"/>
      <c r="AH116" s="73"/>
      <c r="AI116" s="73"/>
      <c r="AJ116" s="73"/>
      <c r="AK116" s="73"/>
      <c r="AL116" s="73"/>
      <c r="AM116" s="73"/>
      <c r="AN116" s="73"/>
      <c r="AO116" s="73"/>
      <c r="AP116" s="73"/>
      <c r="AQ116" s="73"/>
      <c r="AR116" s="73"/>
      <c r="AS116" s="73"/>
      <c r="AT116" s="73"/>
      <c r="AU116" s="73"/>
      <c r="AV116" s="73"/>
      <c r="AW116" s="73"/>
      <c r="AX116" s="73"/>
      <c r="AY116" s="73"/>
      <c r="AZ116" s="73"/>
      <c r="BA116" s="73"/>
      <c r="BB116" s="73"/>
      <c r="BC116" s="73"/>
      <c r="BD116" s="73"/>
      <c r="BE116" s="73"/>
      <c r="BF116" s="73"/>
      <c r="BG116" s="73"/>
      <c r="BH116" s="73"/>
      <c r="BI116" s="73"/>
      <c r="BJ116" s="73"/>
      <c r="BK116" s="73"/>
      <c r="BL116" s="73"/>
      <c r="BM116" s="73"/>
      <c r="BN116" s="73"/>
      <c r="BO116" s="73"/>
      <c r="BP116" s="73"/>
      <c r="BQ116" s="73"/>
      <c r="BR116" s="73"/>
      <c r="BS116" s="73"/>
      <c r="BT116" s="73"/>
      <c r="BU116" s="73"/>
      <c r="BV116" s="73"/>
      <c r="BW116" s="73"/>
      <c r="BX116" s="73"/>
      <c r="BY116" s="73"/>
      <c r="BZ116" s="73"/>
      <c r="CA116" s="73"/>
      <c r="CB116" s="73"/>
      <c r="CC116" s="73"/>
      <c r="CD116" s="73"/>
      <c r="CE116" s="73"/>
      <c r="CF116" s="73"/>
      <c r="CG116" s="73"/>
    </row>
    <row r="117" spans="1:85">
      <c r="A117" s="73"/>
      <c r="B117" s="73"/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  <c r="AA117" s="73"/>
      <c r="AB117" s="73"/>
      <c r="AC117" s="73"/>
      <c r="AD117" s="73"/>
      <c r="AE117" s="73"/>
      <c r="AF117" s="73"/>
      <c r="AG117" s="73"/>
      <c r="AH117" s="73"/>
      <c r="AI117" s="73"/>
      <c r="AJ117" s="73"/>
      <c r="AK117" s="73"/>
      <c r="AL117" s="73"/>
      <c r="AM117" s="73"/>
      <c r="AN117" s="73"/>
      <c r="AO117" s="73"/>
      <c r="AP117" s="73"/>
      <c r="AQ117" s="73"/>
      <c r="AR117" s="73"/>
      <c r="AS117" s="73"/>
      <c r="AT117" s="73"/>
      <c r="AU117" s="73"/>
      <c r="AV117" s="73"/>
      <c r="AW117" s="73"/>
      <c r="AX117" s="73"/>
      <c r="AY117" s="73"/>
      <c r="AZ117" s="73"/>
      <c r="BA117" s="73"/>
      <c r="BB117" s="73"/>
      <c r="BC117" s="73"/>
      <c r="BD117" s="73"/>
      <c r="BE117" s="73"/>
      <c r="BF117" s="73"/>
      <c r="BG117" s="73"/>
      <c r="BH117" s="73"/>
      <c r="BI117" s="73"/>
      <c r="BJ117" s="73"/>
      <c r="BK117" s="73"/>
      <c r="BL117" s="73"/>
      <c r="BM117" s="73"/>
      <c r="BN117" s="73"/>
      <c r="BO117" s="73"/>
      <c r="BP117" s="73"/>
      <c r="BQ117" s="73"/>
      <c r="BR117" s="73"/>
      <c r="BS117" s="73"/>
      <c r="BT117" s="73"/>
      <c r="BU117" s="73"/>
      <c r="BV117" s="73"/>
      <c r="BW117" s="73"/>
      <c r="BX117" s="73"/>
      <c r="BY117" s="73"/>
      <c r="BZ117" s="73"/>
      <c r="CA117" s="73"/>
      <c r="CB117" s="73"/>
      <c r="CC117" s="73"/>
      <c r="CD117" s="73"/>
      <c r="CE117" s="73"/>
      <c r="CF117" s="73"/>
      <c r="CG117" s="73"/>
    </row>
    <row r="118" spans="1:85">
      <c r="A118" s="73"/>
      <c r="B118" s="73"/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  <c r="AA118" s="73"/>
      <c r="AB118" s="73"/>
      <c r="AC118" s="73"/>
      <c r="AD118" s="73"/>
      <c r="AE118" s="73"/>
      <c r="AF118" s="73"/>
      <c r="AG118" s="73"/>
      <c r="AH118" s="73"/>
      <c r="AI118" s="73"/>
      <c r="AJ118" s="73"/>
      <c r="AK118" s="73"/>
      <c r="AL118" s="73"/>
      <c r="AM118" s="73"/>
      <c r="AN118" s="73"/>
      <c r="AO118" s="73"/>
      <c r="AP118" s="73"/>
      <c r="AQ118" s="73"/>
      <c r="AR118" s="73"/>
      <c r="AS118" s="73"/>
      <c r="AT118" s="73"/>
      <c r="AU118" s="73"/>
      <c r="AV118" s="73"/>
      <c r="AW118" s="73"/>
      <c r="AX118" s="73"/>
      <c r="AY118" s="73"/>
      <c r="AZ118" s="73"/>
      <c r="BA118" s="73"/>
      <c r="BB118" s="73"/>
      <c r="BC118" s="73"/>
      <c r="BD118" s="73"/>
      <c r="BE118" s="73"/>
      <c r="BF118" s="73"/>
      <c r="BG118" s="73"/>
      <c r="BH118" s="73"/>
      <c r="BI118" s="73"/>
      <c r="BJ118" s="73"/>
      <c r="BK118" s="73"/>
      <c r="BL118" s="73"/>
      <c r="BM118" s="73"/>
      <c r="BN118" s="73"/>
      <c r="BO118" s="73"/>
      <c r="BP118" s="73"/>
      <c r="BQ118" s="73"/>
      <c r="BR118" s="73"/>
      <c r="BS118" s="73"/>
      <c r="BT118" s="73"/>
      <c r="BU118" s="73"/>
      <c r="BV118" s="73"/>
      <c r="BW118" s="73"/>
      <c r="BX118" s="73"/>
      <c r="BY118" s="73"/>
      <c r="BZ118" s="73"/>
      <c r="CA118" s="73"/>
      <c r="CB118" s="73"/>
      <c r="CC118" s="73"/>
      <c r="CD118" s="73"/>
      <c r="CE118" s="73"/>
      <c r="CF118" s="73"/>
      <c r="CG118" s="73"/>
    </row>
    <row r="119" spans="1:85">
      <c r="A119" s="73"/>
      <c r="B119" s="73"/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  <c r="AA119" s="73"/>
      <c r="AB119" s="73"/>
      <c r="AC119" s="73"/>
      <c r="AD119" s="73"/>
      <c r="AE119" s="73"/>
      <c r="AF119" s="73"/>
      <c r="AG119" s="73"/>
      <c r="AH119" s="73"/>
      <c r="AI119" s="73"/>
      <c r="AJ119" s="73"/>
      <c r="AK119" s="73"/>
      <c r="AL119" s="73"/>
      <c r="AM119" s="73"/>
      <c r="AN119" s="73"/>
      <c r="AO119" s="73"/>
      <c r="AP119" s="73"/>
      <c r="AQ119" s="73"/>
      <c r="AR119" s="73"/>
      <c r="AS119" s="73"/>
      <c r="AT119" s="73"/>
      <c r="AU119" s="73"/>
      <c r="AV119" s="73"/>
      <c r="AW119" s="73"/>
      <c r="AX119" s="73"/>
      <c r="AY119" s="73"/>
      <c r="AZ119" s="73"/>
      <c r="BA119" s="73"/>
      <c r="BB119" s="73"/>
      <c r="BC119" s="73"/>
      <c r="BD119" s="73"/>
      <c r="BE119" s="73"/>
      <c r="BF119" s="73"/>
      <c r="BG119" s="73"/>
      <c r="BH119" s="73"/>
      <c r="BI119" s="73"/>
      <c r="BJ119" s="73"/>
      <c r="BK119" s="73"/>
      <c r="BL119" s="73"/>
      <c r="BM119" s="73"/>
      <c r="BN119" s="73"/>
      <c r="BO119" s="73"/>
      <c r="BP119" s="73"/>
      <c r="BQ119" s="73"/>
      <c r="BR119" s="73"/>
      <c r="BS119" s="73"/>
      <c r="BT119" s="73"/>
      <c r="BU119" s="73"/>
      <c r="BV119" s="73"/>
      <c r="BW119" s="73"/>
      <c r="BX119" s="73"/>
      <c r="BY119" s="73"/>
      <c r="BZ119" s="73"/>
      <c r="CA119" s="73"/>
      <c r="CB119" s="73"/>
      <c r="CC119" s="73"/>
      <c r="CD119" s="73"/>
      <c r="CE119" s="73"/>
      <c r="CF119" s="73"/>
      <c r="CG119" s="73"/>
    </row>
    <row r="120" spans="1:85">
      <c r="A120" s="73"/>
      <c r="B120" s="73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  <c r="AA120" s="73"/>
      <c r="AB120" s="73"/>
      <c r="AC120" s="73"/>
      <c r="AD120" s="73"/>
      <c r="AE120" s="73"/>
      <c r="AF120" s="73"/>
      <c r="AG120" s="73"/>
      <c r="AH120" s="73"/>
      <c r="AI120" s="73"/>
      <c r="AJ120" s="73"/>
      <c r="AK120" s="73"/>
      <c r="AL120" s="73"/>
      <c r="AM120" s="73"/>
      <c r="AN120" s="73"/>
      <c r="AO120" s="73"/>
      <c r="AP120" s="73"/>
      <c r="AQ120" s="73"/>
      <c r="AR120" s="73"/>
      <c r="AS120" s="73"/>
      <c r="AT120" s="73"/>
      <c r="AU120" s="73"/>
      <c r="AV120" s="73"/>
      <c r="AW120" s="73"/>
      <c r="AX120" s="73"/>
      <c r="AY120" s="73"/>
      <c r="AZ120" s="73"/>
      <c r="BA120" s="73"/>
      <c r="BB120" s="73"/>
      <c r="BC120" s="73"/>
      <c r="BD120" s="73"/>
      <c r="BE120" s="73"/>
      <c r="BF120" s="73"/>
      <c r="BG120" s="73"/>
      <c r="BH120" s="73"/>
      <c r="BI120" s="73"/>
      <c r="BJ120" s="73"/>
      <c r="BK120" s="73"/>
      <c r="BL120" s="73"/>
      <c r="BM120" s="73"/>
      <c r="BN120" s="73"/>
      <c r="BO120" s="73"/>
      <c r="BP120" s="73"/>
      <c r="BQ120" s="73"/>
      <c r="BR120" s="73"/>
      <c r="BS120" s="73"/>
      <c r="BT120" s="73"/>
      <c r="BU120" s="73"/>
      <c r="BV120" s="73"/>
      <c r="BW120" s="73"/>
      <c r="BX120" s="73"/>
      <c r="BY120" s="73"/>
      <c r="BZ120" s="73"/>
      <c r="CA120" s="73"/>
      <c r="CB120" s="73"/>
      <c r="CC120" s="73"/>
      <c r="CD120" s="73"/>
      <c r="CE120" s="73"/>
      <c r="CF120" s="73"/>
      <c r="CG120" s="73"/>
    </row>
    <row r="121" spans="1:85">
      <c r="A121" s="73"/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3"/>
      <c r="AE121" s="73"/>
      <c r="AF121" s="73"/>
      <c r="AG121" s="73"/>
      <c r="AH121" s="73"/>
      <c r="AI121" s="73"/>
      <c r="AJ121" s="73"/>
      <c r="AK121" s="73"/>
      <c r="AL121" s="73"/>
      <c r="AM121" s="73"/>
      <c r="AN121" s="73"/>
      <c r="AO121" s="73"/>
      <c r="AP121" s="73"/>
      <c r="AQ121" s="73"/>
      <c r="AR121" s="73"/>
      <c r="AS121" s="73"/>
      <c r="AT121" s="73"/>
      <c r="AU121" s="73"/>
      <c r="AV121" s="73"/>
      <c r="AW121" s="73"/>
      <c r="AX121" s="73"/>
      <c r="AY121" s="73"/>
      <c r="AZ121" s="73"/>
      <c r="BA121" s="73"/>
      <c r="BB121" s="73"/>
      <c r="BC121" s="73"/>
      <c r="BD121" s="73"/>
      <c r="BE121" s="73"/>
      <c r="BF121" s="73"/>
      <c r="BG121" s="73"/>
      <c r="BH121" s="73"/>
      <c r="BI121" s="73"/>
      <c r="BJ121" s="73"/>
      <c r="BK121" s="73"/>
      <c r="BL121" s="73"/>
      <c r="BM121" s="73"/>
      <c r="BN121" s="73"/>
      <c r="BO121" s="73"/>
      <c r="BP121" s="73"/>
      <c r="BQ121" s="73"/>
      <c r="BR121" s="73"/>
      <c r="BS121" s="73"/>
      <c r="BT121" s="73"/>
      <c r="BU121" s="73"/>
      <c r="BV121" s="73"/>
      <c r="BW121" s="73"/>
      <c r="BX121" s="73"/>
      <c r="BY121" s="73"/>
      <c r="BZ121" s="73"/>
      <c r="CA121" s="73"/>
      <c r="CB121" s="73"/>
      <c r="CC121" s="73"/>
      <c r="CD121" s="73"/>
      <c r="CE121" s="73"/>
      <c r="CF121" s="73"/>
      <c r="CG121" s="73"/>
    </row>
    <row r="122" spans="1:85">
      <c r="A122" s="73"/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  <c r="AA122" s="73"/>
      <c r="AB122" s="73"/>
      <c r="AC122" s="73"/>
      <c r="AD122" s="73"/>
      <c r="AE122" s="73"/>
      <c r="AF122" s="73"/>
      <c r="AG122" s="73"/>
      <c r="AH122" s="73"/>
      <c r="AI122" s="73"/>
      <c r="AJ122" s="73"/>
      <c r="AK122" s="73"/>
      <c r="AL122" s="73"/>
      <c r="AM122" s="73"/>
      <c r="AN122" s="73"/>
      <c r="AO122" s="73"/>
      <c r="AP122" s="73"/>
      <c r="AQ122" s="73"/>
      <c r="AR122" s="73"/>
      <c r="AS122" s="73"/>
      <c r="AT122" s="73"/>
      <c r="AU122" s="73"/>
      <c r="AV122" s="73"/>
      <c r="AW122" s="73"/>
      <c r="AX122" s="73"/>
      <c r="AY122" s="73"/>
      <c r="AZ122" s="73"/>
      <c r="BA122" s="73"/>
      <c r="BB122" s="73"/>
      <c r="BC122" s="73"/>
      <c r="BD122" s="73"/>
      <c r="BE122" s="73"/>
      <c r="BF122" s="73"/>
      <c r="BG122" s="73"/>
      <c r="BH122" s="73"/>
      <c r="BI122" s="73"/>
      <c r="BJ122" s="73"/>
      <c r="BK122" s="73"/>
      <c r="BL122" s="73"/>
      <c r="BM122" s="73"/>
      <c r="BN122" s="73"/>
      <c r="BO122" s="73"/>
      <c r="BP122" s="73"/>
      <c r="BQ122" s="73"/>
      <c r="BR122" s="73"/>
      <c r="BS122" s="73"/>
      <c r="BT122" s="73"/>
      <c r="BU122" s="73"/>
      <c r="BV122" s="73"/>
      <c r="BW122" s="73"/>
      <c r="BX122" s="73"/>
      <c r="BY122" s="73"/>
      <c r="BZ122" s="73"/>
      <c r="CA122" s="73"/>
      <c r="CB122" s="73"/>
      <c r="CC122" s="73"/>
      <c r="CD122" s="73"/>
      <c r="CE122" s="73"/>
      <c r="CF122" s="73"/>
      <c r="CG122" s="73"/>
    </row>
    <row r="123" spans="1:85">
      <c r="A123" s="73"/>
      <c r="B123" s="73"/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  <c r="AA123" s="73"/>
      <c r="AB123" s="73"/>
      <c r="AC123" s="73"/>
      <c r="AD123" s="73"/>
      <c r="AE123" s="73"/>
      <c r="AF123" s="73"/>
      <c r="AG123" s="73"/>
      <c r="AH123" s="73"/>
      <c r="AI123" s="73"/>
      <c r="AJ123" s="73"/>
      <c r="AK123" s="73"/>
      <c r="AL123" s="73"/>
      <c r="AM123" s="73"/>
      <c r="AN123" s="73"/>
      <c r="AO123" s="73"/>
      <c r="AP123" s="73"/>
      <c r="AQ123" s="73"/>
      <c r="AR123" s="73"/>
      <c r="AS123" s="73"/>
      <c r="AT123" s="73"/>
      <c r="AU123" s="73"/>
      <c r="AV123" s="73"/>
      <c r="AW123" s="73"/>
      <c r="AX123" s="73"/>
      <c r="AY123" s="73"/>
      <c r="AZ123" s="73"/>
      <c r="BA123" s="73"/>
      <c r="BB123" s="73"/>
      <c r="BC123" s="73"/>
      <c r="BD123" s="73"/>
      <c r="BE123" s="73"/>
      <c r="BF123" s="73"/>
      <c r="BG123" s="73"/>
      <c r="BH123" s="73"/>
      <c r="BI123" s="73"/>
      <c r="BJ123" s="73"/>
      <c r="BK123" s="73"/>
      <c r="BL123" s="73"/>
      <c r="BM123" s="73"/>
      <c r="BN123" s="73"/>
      <c r="BO123" s="73"/>
      <c r="BP123" s="73"/>
      <c r="BQ123" s="73"/>
      <c r="BR123" s="73"/>
      <c r="BS123" s="73"/>
      <c r="BT123" s="73"/>
      <c r="BU123" s="73"/>
      <c r="BV123" s="73"/>
      <c r="BW123" s="73"/>
      <c r="BX123" s="73"/>
      <c r="BY123" s="73"/>
      <c r="BZ123" s="73"/>
      <c r="CA123" s="73"/>
      <c r="CB123" s="73"/>
      <c r="CC123" s="73"/>
      <c r="CD123" s="73"/>
      <c r="CE123" s="73"/>
      <c r="CF123" s="73"/>
      <c r="CG123" s="73"/>
    </row>
    <row r="124" spans="1:85">
      <c r="A124" s="73"/>
      <c r="B124" s="73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  <c r="AE124" s="73"/>
      <c r="AF124" s="73"/>
      <c r="AG124" s="73"/>
      <c r="AH124" s="73"/>
      <c r="AI124" s="73"/>
      <c r="AJ124" s="73"/>
      <c r="AK124" s="73"/>
      <c r="AL124" s="73"/>
      <c r="AM124" s="73"/>
      <c r="AN124" s="73"/>
      <c r="AO124" s="73"/>
      <c r="AP124" s="73"/>
      <c r="AQ124" s="73"/>
      <c r="AR124" s="73"/>
      <c r="AS124" s="73"/>
      <c r="AT124" s="73"/>
      <c r="AU124" s="73"/>
      <c r="AV124" s="73"/>
      <c r="AW124" s="73"/>
      <c r="AX124" s="73"/>
      <c r="AY124" s="73"/>
      <c r="AZ124" s="73"/>
      <c r="BA124" s="73"/>
      <c r="BB124" s="73"/>
      <c r="BC124" s="73"/>
      <c r="BD124" s="73"/>
      <c r="BE124" s="73"/>
      <c r="BF124" s="73"/>
      <c r="BG124" s="73"/>
      <c r="BH124" s="73"/>
      <c r="BI124" s="73"/>
      <c r="BJ124" s="73"/>
      <c r="BK124" s="73"/>
      <c r="BL124" s="73"/>
      <c r="BM124" s="73"/>
      <c r="BN124" s="73"/>
      <c r="BO124" s="73"/>
      <c r="BP124" s="73"/>
      <c r="BQ124" s="73"/>
      <c r="BR124" s="73"/>
      <c r="BS124" s="73"/>
      <c r="BT124" s="73"/>
      <c r="BU124" s="73"/>
      <c r="BV124" s="73"/>
      <c r="BW124" s="73"/>
      <c r="BX124" s="73"/>
      <c r="BY124" s="73"/>
      <c r="BZ124" s="73"/>
      <c r="CA124" s="73"/>
      <c r="CB124" s="73"/>
      <c r="CC124" s="73"/>
      <c r="CD124" s="73"/>
      <c r="CE124" s="73"/>
      <c r="CF124" s="73"/>
      <c r="CG124" s="73"/>
    </row>
    <row r="125" spans="1:85">
      <c r="A125" s="73"/>
      <c r="B125" s="73"/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73"/>
      <c r="AC125" s="73"/>
      <c r="AD125" s="73"/>
      <c r="AE125" s="73"/>
      <c r="AF125" s="73"/>
      <c r="AG125" s="73"/>
      <c r="AH125" s="73"/>
      <c r="AI125" s="73"/>
      <c r="AJ125" s="73"/>
      <c r="AK125" s="73"/>
      <c r="AL125" s="73"/>
      <c r="AM125" s="73"/>
      <c r="AN125" s="73"/>
      <c r="AO125" s="73"/>
      <c r="AP125" s="73"/>
      <c r="AQ125" s="73"/>
      <c r="AR125" s="73"/>
      <c r="AS125" s="73"/>
      <c r="AT125" s="73"/>
      <c r="AU125" s="73"/>
      <c r="AV125" s="73"/>
      <c r="AW125" s="73"/>
      <c r="AX125" s="73"/>
      <c r="AY125" s="73"/>
      <c r="AZ125" s="73"/>
      <c r="BA125" s="73"/>
      <c r="BB125" s="73"/>
      <c r="BC125" s="73"/>
      <c r="BD125" s="73"/>
      <c r="BE125" s="73"/>
      <c r="BF125" s="73"/>
      <c r="BG125" s="73"/>
      <c r="BH125" s="73"/>
      <c r="BI125" s="73"/>
      <c r="BJ125" s="73"/>
      <c r="BK125" s="73"/>
      <c r="BL125" s="73"/>
      <c r="BM125" s="73"/>
      <c r="BN125" s="73"/>
      <c r="BO125" s="73"/>
      <c r="BP125" s="73"/>
      <c r="BQ125" s="73"/>
      <c r="BR125" s="73"/>
      <c r="BS125" s="73"/>
      <c r="BT125" s="73"/>
      <c r="BU125" s="73"/>
      <c r="BV125" s="73"/>
      <c r="BW125" s="73"/>
      <c r="BX125" s="73"/>
      <c r="BY125" s="73"/>
      <c r="BZ125" s="73"/>
      <c r="CA125" s="73"/>
      <c r="CB125" s="73"/>
      <c r="CC125" s="73"/>
      <c r="CD125" s="73"/>
      <c r="CE125" s="73"/>
      <c r="CF125" s="73"/>
      <c r="CG125" s="73"/>
    </row>
    <row r="126" spans="1:85">
      <c r="A126" s="73"/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  <c r="AI126" s="73"/>
      <c r="AJ126" s="73"/>
      <c r="AK126" s="73"/>
      <c r="AL126" s="73"/>
      <c r="AM126" s="73"/>
      <c r="AN126" s="73"/>
      <c r="AO126" s="73"/>
      <c r="AP126" s="73"/>
      <c r="AQ126" s="73"/>
      <c r="AR126" s="73"/>
      <c r="AS126" s="73"/>
      <c r="AT126" s="73"/>
      <c r="AU126" s="73"/>
      <c r="AV126" s="73"/>
      <c r="AW126" s="73"/>
      <c r="AX126" s="73"/>
      <c r="AY126" s="73"/>
      <c r="AZ126" s="73"/>
      <c r="BA126" s="73"/>
      <c r="BB126" s="73"/>
      <c r="BC126" s="73"/>
      <c r="BD126" s="73"/>
      <c r="BE126" s="73"/>
      <c r="BF126" s="73"/>
      <c r="BG126" s="73"/>
      <c r="BH126" s="73"/>
      <c r="BI126" s="73"/>
      <c r="BJ126" s="73"/>
      <c r="BK126" s="73"/>
      <c r="BL126" s="73"/>
      <c r="BM126" s="73"/>
      <c r="BN126" s="73"/>
      <c r="BO126" s="73"/>
      <c r="BP126" s="73"/>
      <c r="BQ126" s="73"/>
      <c r="BR126" s="73"/>
      <c r="BS126" s="73"/>
      <c r="BT126" s="73"/>
      <c r="BU126" s="73"/>
      <c r="BV126" s="73"/>
      <c r="BW126" s="73"/>
      <c r="BX126" s="73"/>
      <c r="BY126" s="73"/>
      <c r="BZ126" s="73"/>
      <c r="CA126" s="73"/>
      <c r="CB126" s="73"/>
      <c r="CC126" s="73"/>
      <c r="CD126" s="73"/>
      <c r="CE126" s="73"/>
      <c r="CF126" s="73"/>
      <c r="CG126" s="73"/>
    </row>
    <row r="127" spans="1:85">
      <c r="A127" s="73"/>
      <c r="B127" s="73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  <c r="AA127" s="73"/>
      <c r="AB127" s="73"/>
      <c r="AC127" s="73"/>
      <c r="AD127" s="73"/>
      <c r="AE127" s="73"/>
      <c r="AF127" s="73"/>
      <c r="AG127" s="73"/>
      <c r="AH127" s="73"/>
      <c r="AI127" s="73"/>
      <c r="AJ127" s="73"/>
      <c r="AK127" s="73"/>
      <c r="AL127" s="73"/>
      <c r="AM127" s="73"/>
      <c r="AN127" s="73"/>
      <c r="AO127" s="73"/>
      <c r="AP127" s="73"/>
      <c r="AQ127" s="73"/>
      <c r="AR127" s="73"/>
      <c r="AS127" s="73"/>
      <c r="AT127" s="73"/>
      <c r="AU127" s="73"/>
      <c r="AV127" s="73"/>
      <c r="AW127" s="73"/>
      <c r="AX127" s="73"/>
      <c r="AY127" s="73"/>
      <c r="AZ127" s="73"/>
      <c r="BA127" s="73"/>
      <c r="BB127" s="73"/>
      <c r="BC127" s="73"/>
      <c r="BD127" s="73"/>
      <c r="BE127" s="73"/>
      <c r="BF127" s="73"/>
      <c r="BG127" s="73"/>
      <c r="BH127" s="73"/>
      <c r="BI127" s="73"/>
      <c r="BJ127" s="73"/>
      <c r="BK127" s="73"/>
      <c r="BL127" s="73"/>
      <c r="BM127" s="73"/>
      <c r="BN127" s="73"/>
      <c r="BO127" s="73"/>
      <c r="BP127" s="73"/>
      <c r="BQ127" s="73"/>
      <c r="BR127" s="73"/>
      <c r="BS127" s="73"/>
      <c r="BT127" s="73"/>
      <c r="BU127" s="73"/>
      <c r="BV127" s="73"/>
      <c r="BW127" s="73"/>
      <c r="BX127" s="73"/>
      <c r="BY127" s="73"/>
      <c r="BZ127" s="73"/>
      <c r="CA127" s="73"/>
      <c r="CB127" s="73"/>
      <c r="CC127" s="73"/>
      <c r="CD127" s="73"/>
      <c r="CE127" s="73"/>
      <c r="CF127" s="73"/>
      <c r="CG127" s="73"/>
    </row>
    <row r="128" spans="1:85">
      <c r="A128" s="73"/>
      <c r="B128" s="73"/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  <c r="AA128" s="73"/>
      <c r="AB128" s="73"/>
      <c r="AC128" s="73"/>
      <c r="AD128" s="73"/>
      <c r="AE128" s="73"/>
      <c r="AF128" s="73"/>
      <c r="AG128" s="73"/>
      <c r="AH128" s="73"/>
      <c r="AI128" s="73"/>
      <c r="AJ128" s="73"/>
      <c r="AK128" s="73"/>
      <c r="AL128" s="73"/>
      <c r="AM128" s="73"/>
      <c r="AN128" s="73"/>
      <c r="AO128" s="73"/>
      <c r="AP128" s="73"/>
      <c r="AQ128" s="73"/>
      <c r="AR128" s="73"/>
      <c r="AS128" s="73"/>
      <c r="AT128" s="73"/>
      <c r="AU128" s="73"/>
      <c r="AV128" s="73"/>
      <c r="AW128" s="73"/>
      <c r="AX128" s="73"/>
      <c r="AY128" s="73"/>
      <c r="AZ128" s="73"/>
      <c r="BA128" s="73"/>
      <c r="BB128" s="73"/>
      <c r="BC128" s="73"/>
      <c r="BD128" s="73"/>
      <c r="BE128" s="73"/>
      <c r="BF128" s="73"/>
      <c r="BG128" s="73"/>
      <c r="BH128" s="73"/>
      <c r="BI128" s="73"/>
      <c r="BJ128" s="73"/>
      <c r="BK128" s="73"/>
      <c r="BL128" s="73"/>
      <c r="BM128" s="73"/>
      <c r="BN128" s="73"/>
      <c r="BO128" s="73"/>
      <c r="BP128" s="73"/>
      <c r="BQ128" s="73"/>
      <c r="BR128" s="73"/>
      <c r="BS128" s="73"/>
      <c r="BT128" s="73"/>
      <c r="BU128" s="73"/>
      <c r="BV128" s="73"/>
      <c r="BW128" s="73"/>
      <c r="BX128" s="73"/>
      <c r="BY128" s="73"/>
      <c r="BZ128" s="73"/>
      <c r="CA128" s="73"/>
      <c r="CB128" s="73"/>
      <c r="CC128" s="73"/>
      <c r="CD128" s="73"/>
      <c r="CE128" s="73"/>
      <c r="CF128" s="73"/>
      <c r="CG128" s="73"/>
    </row>
    <row r="129" spans="1:85">
      <c r="A129" s="73"/>
      <c r="B129" s="73"/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  <c r="AA129" s="73"/>
      <c r="AB129" s="73"/>
      <c r="AC129" s="73"/>
      <c r="AD129" s="73"/>
      <c r="AE129" s="73"/>
      <c r="AF129" s="73"/>
      <c r="AG129" s="73"/>
      <c r="AH129" s="73"/>
      <c r="AI129" s="73"/>
      <c r="AJ129" s="73"/>
      <c r="AK129" s="73"/>
      <c r="AL129" s="73"/>
      <c r="AM129" s="73"/>
      <c r="AN129" s="73"/>
      <c r="AO129" s="73"/>
      <c r="AP129" s="73"/>
      <c r="AQ129" s="73"/>
      <c r="AR129" s="73"/>
      <c r="AS129" s="73"/>
      <c r="AT129" s="73"/>
      <c r="AU129" s="73"/>
      <c r="AV129" s="73"/>
      <c r="AW129" s="73"/>
      <c r="AX129" s="73"/>
      <c r="AY129" s="73"/>
      <c r="AZ129" s="73"/>
      <c r="BA129" s="73"/>
      <c r="BB129" s="73"/>
      <c r="BC129" s="73"/>
      <c r="BD129" s="73"/>
      <c r="BE129" s="73"/>
      <c r="BF129" s="73"/>
      <c r="BG129" s="73"/>
      <c r="BH129" s="73"/>
      <c r="BI129" s="73"/>
      <c r="BJ129" s="73"/>
      <c r="BK129" s="73"/>
      <c r="BL129" s="73"/>
      <c r="BM129" s="73"/>
      <c r="BN129" s="73"/>
      <c r="BO129" s="73"/>
      <c r="BP129" s="73"/>
      <c r="BQ129" s="73"/>
      <c r="BR129" s="73"/>
      <c r="BS129" s="73"/>
      <c r="BT129" s="73"/>
      <c r="BU129" s="73"/>
      <c r="BV129" s="73"/>
      <c r="BW129" s="73"/>
      <c r="BX129" s="73"/>
      <c r="BY129" s="73"/>
      <c r="BZ129" s="73"/>
      <c r="CA129" s="73"/>
      <c r="CB129" s="73"/>
      <c r="CC129" s="73"/>
      <c r="CD129" s="73"/>
      <c r="CE129" s="73"/>
      <c r="CF129" s="73"/>
      <c r="CG129" s="73"/>
    </row>
    <row r="130" spans="1:85">
      <c r="A130" s="73"/>
      <c r="B130" s="73"/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  <c r="AA130" s="73"/>
      <c r="AB130" s="73"/>
      <c r="AC130" s="73"/>
      <c r="AD130" s="73"/>
      <c r="AE130" s="73"/>
      <c r="AF130" s="73"/>
      <c r="AG130" s="73"/>
      <c r="AH130" s="73"/>
      <c r="AI130" s="73"/>
      <c r="AJ130" s="73"/>
      <c r="AK130" s="73"/>
      <c r="AL130" s="73"/>
      <c r="AM130" s="73"/>
      <c r="AN130" s="73"/>
      <c r="AO130" s="73"/>
      <c r="AP130" s="73"/>
      <c r="AQ130" s="73"/>
      <c r="AR130" s="73"/>
      <c r="AS130" s="73"/>
      <c r="AT130" s="73"/>
      <c r="AU130" s="73"/>
      <c r="AV130" s="73"/>
      <c r="AW130" s="73"/>
      <c r="AX130" s="73"/>
      <c r="AY130" s="73"/>
      <c r="AZ130" s="73"/>
      <c r="BA130" s="73"/>
      <c r="BB130" s="73"/>
      <c r="BC130" s="73"/>
      <c r="BD130" s="73"/>
      <c r="BE130" s="73"/>
      <c r="BF130" s="73"/>
      <c r="BG130" s="73"/>
      <c r="BH130" s="73"/>
      <c r="BI130" s="73"/>
      <c r="BJ130" s="73"/>
      <c r="BK130" s="73"/>
      <c r="BL130" s="73"/>
      <c r="BM130" s="73"/>
      <c r="BN130" s="73"/>
      <c r="BO130" s="73"/>
      <c r="BP130" s="73"/>
      <c r="BQ130" s="73"/>
      <c r="BR130" s="73"/>
      <c r="BS130" s="73"/>
      <c r="BT130" s="73"/>
      <c r="BU130" s="73"/>
      <c r="BV130" s="73"/>
      <c r="BW130" s="73"/>
      <c r="BX130" s="73"/>
      <c r="BY130" s="73"/>
      <c r="BZ130" s="73"/>
      <c r="CA130" s="73"/>
      <c r="CB130" s="73"/>
      <c r="CC130" s="73"/>
      <c r="CD130" s="73"/>
      <c r="CE130" s="73"/>
      <c r="CF130" s="73"/>
      <c r="CG130" s="73"/>
    </row>
    <row r="131" spans="1:85">
      <c r="A131" s="73"/>
      <c r="B131" s="73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  <c r="AA131" s="73"/>
      <c r="AB131" s="73"/>
      <c r="AC131" s="73"/>
      <c r="AD131" s="73"/>
      <c r="AE131" s="73"/>
      <c r="AF131" s="73"/>
      <c r="AG131" s="73"/>
      <c r="AH131" s="73"/>
      <c r="AI131" s="73"/>
      <c r="AJ131" s="73"/>
      <c r="AK131" s="73"/>
      <c r="AL131" s="73"/>
      <c r="AM131" s="73"/>
      <c r="AN131" s="73"/>
      <c r="AO131" s="73"/>
      <c r="AP131" s="73"/>
      <c r="AQ131" s="73"/>
      <c r="AR131" s="73"/>
      <c r="AS131" s="73"/>
      <c r="AT131" s="73"/>
      <c r="AU131" s="73"/>
      <c r="AV131" s="73"/>
      <c r="AW131" s="73"/>
      <c r="AX131" s="73"/>
      <c r="AY131" s="73"/>
      <c r="AZ131" s="73"/>
      <c r="BA131" s="73"/>
      <c r="BB131" s="73"/>
      <c r="BC131" s="73"/>
      <c r="BD131" s="73"/>
      <c r="BE131" s="73"/>
      <c r="BF131" s="73"/>
      <c r="BG131" s="73"/>
      <c r="BH131" s="73"/>
      <c r="BI131" s="73"/>
      <c r="BJ131" s="73"/>
      <c r="BK131" s="73"/>
      <c r="BL131" s="73"/>
      <c r="BM131" s="73"/>
      <c r="BN131" s="73"/>
      <c r="BO131" s="73"/>
      <c r="BP131" s="73"/>
      <c r="BQ131" s="73"/>
      <c r="BR131" s="73"/>
      <c r="BS131" s="73"/>
      <c r="BT131" s="73"/>
      <c r="BU131" s="73"/>
      <c r="BV131" s="73"/>
      <c r="BW131" s="73"/>
      <c r="BX131" s="73"/>
      <c r="BY131" s="73"/>
      <c r="BZ131" s="73"/>
      <c r="CA131" s="73"/>
      <c r="CB131" s="73"/>
      <c r="CC131" s="73"/>
      <c r="CD131" s="73"/>
      <c r="CE131" s="73"/>
      <c r="CF131" s="73"/>
      <c r="CG131" s="73"/>
    </row>
    <row r="132" spans="1:85">
      <c r="A132" s="73"/>
      <c r="B132" s="73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  <c r="AA132" s="73"/>
      <c r="AB132" s="73"/>
      <c r="AC132" s="73"/>
      <c r="AD132" s="73"/>
      <c r="AE132" s="73"/>
      <c r="AF132" s="73"/>
      <c r="AG132" s="73"/>
      <c r="AH132" s="73"/>
      <c r="AI132" s="73"/>
      <c r="AJ132" s="73"/>
      <c r="AK132" s="73"/>
      <c r="AL132" s="73"/>
      <c r="AM132" s="73"/>
      <c r="AN132" s="73"/>
      <c r="AO132" s="73"/>
      <c r="AP132" s="73"/>
      <c r="AQ132" s="73"/>
      <c r="AR132" s="73"/>
      <c r="AS132" s="73"/>
      <c r="AT132" s="73"/>
      <c r="AU132" s="73"/>
      <c r="AV132" s="73"/>
      <c r="AW132" s="73"/>
      <c r="AX132" s="73"/>
      <c r="AY132" s="73"/>
      <c r="AZ132" s="73"/>
      <c r="BA132" s="73"/>
      <c r="BB132" s="73"/>
      <c r="BC132" s="73"/>
      <c r="BD132" s="73"/>
      <c r="BE132" s="73"/>
      <c r="BF132" s="73"/>
      <c r="BG132" s="73"/>
      <c r="BH132" s="73"/>
      <c r="BI132" s="73"/>
      <c r="BJ132" s="73"/>
      <c r="BK132" s="73"/>
      <c r="BL132" s="73"/>
      <c r="BM132" s="73"/>
      <c r="BN132" s="73"/>
      <c r="BO132" s="73"/>
      <c r="BP132" s="73"/>
      <c r="BQ132" s="73"/>
      <c r="BR132" s="73"/>
      <c r="BS132" s="73"/>
      <c r="BT132" s="73"/>
      <c r="BU132" s="73"/>
      <c r="BV132" s="73"/>
      <c r="BW132" s="73"/>
      <c r="BX132" s="73"/>
      <c r="BY132" s="73"/>
      <c r="BZ132" s="73"/>
      <c r="CA132" s="73"/>
      <c r="CB132" s="73"/>
      <c r="CC132" s="73"/>
      <c r="CD132" s="73"/>
      <c r="CE132" s="73"/>
      <c r="CF132" s="73"/>
      <c r="CG132" s="73"/>
    </row>
    <row r="133" spans="1:85">
      <c r="A133" s="73"/>
      <c r="B133" s="73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  <c r="AA133" s="73"/>
      <c r="AB133" s="73"/>
      <c r="AC133" s="73"/>
      <c r="AD133" s="73"/>
      <c r="AE133" s="73"/>
      <c r="AF133" s="73"/>
      <c r="AG133" s="73"/>
      <c r="AH133" s="73"/>
      <c r="AI133" s="73"/>
      <c r="AJ133" s="73"/>
      <c r="AK133" s="73"/>
      <c r="AL133" s="73"/>
      <c r="AM133" s="73"/>
      <c r="AN133" s="73"/>
      <c r="AO133" s="73"/>
      <c r="AP133" s="73"/>
      <c r="AQ133" s="73"/>
      <c r="AR133" s="73"/>
      <c r="AS133" s="73"/>
      <c r="AT133" s="73"/>
      <c r="AU133" s="73"/>
      <c r="AV133" s="73"/>
      <c r="AW133" s="73"/>
      <c r="AX133" s="73"/>
      <c r="AY133" s="73"/>
      <c r="AZ133" s="73"/>
      <c r="BA133" s="73"/>
      <c r="BB133" s="73"/>
      <c r="BC133" s="73"/>
      <c r="BD133" s="73"/>
      <c r="BE133" s="73"/>
      <c r="BF133" s="73"/>
      <c r="BG133" s="73"/>
      <c r="BH133" s="73"/>
      <c r="BI133" s="73"/>
      <c r="BJ133" s="73"/>
      <c r="BK133" s="73"/>
      <c r="BL133" s="73"/>
      <c r="BM133" s="73"/>
      <c r="BN133" s="73"/>
      <c r="BO133" s="73"/>
      <c r="BP133" s="73"/>
      <c r="BQ133" s="73"/>
      <c r="BR133" s="73"/>
      <c r="BS133" s="73"/>
      <c r="BT133" s="73"/>
      <c r="BU133" s="73"/>
      <c r="BV133" s="73"/>
      <c r="BW133" s="73"/>
      <c r="BX133" s="73"/>
      <c r="BY133" s="73"/>
      <c r="BZ133" s="73"/>
      <c r="CA133" s="73"/>
      <c r="CB133" s="73"/>
      <c r="CC133" s="73"/>
      <c r="CD133" s="73"/>
      <c r="CE133" s="73"/>
      <c r="CF133" s="73"/>
      <c r="CG133" s="73"/>
    </row>
    <row r="134" spans="1:85">
      <c r="A134" s="73"/>
      <c r="B134" s="73"/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  <c r="AA134" s="73"/>
      <c r="AB134" s="73"/>
      <c r="AC134" s="73"/>
      <c r="AD134" s="73"/>
      <c r="AE134" s="73"/>
      <c r="AF134" s="73"/>
      <c r="AG134" s="73"/>
      <c r="AH134" s="73"/>
      <c r="AI134" s="73"/>
      <c r="AJ134" s="73"/>
      <c r="AK134" s="73"/>
      <c r="AL134" s="73"/>
      <c r="AM134" s="73"/>
      <c r="AN134" s="73"/>
      <c r="AO134" s="73"/>
      <c r="AP134" s="73"/>
      <c r="AQ134" s="73"/>
      <c r="AR134" s="73"/>
      <c r="AS134" s="73"/>
      <c r="AT134" s="73"/>
      <c r="AU134" s="73"/>
      <c r="AV134" s="73"/>
      <c r="AW134" s="73"/>
      <c r="AX134" s="73"/>
      <c r="AY134" s="73"/>
      <c r="AZ134" s="73"/>
      <c r="BA134" s="73"/>
      <c r="BB134" s="73"/>
      <c r="BC134" s="73"/>
      <c r="BD134" s="73"/>
      <c r="BE134" s="73"/>
      <c r="BF134" s="73"/>
      <c r="BG134" s="73"/>
      <c r="BH134" s="73"/>
      <c r="BI134" s="73"/>
      <c r="BJ134" s="73"/>
      <c r="BK134" s="73"/>
      <c r="BL134" s="73"/>
      <c r="BM134" s="73"/>
      <c r="BN134" s="73"/>
      <c r="BO134" s="73"/>
      <c r="BP134" s="73"/>
      <c r="BQ134" s="73"/>
      <c r="BR134" s="73"/>
      <c r="BS134" s="73"/>
      <c r="BT134" s="73"/>
      <c r="BU134" s="73"/>
      <c r="BV134" s="73"/>
      <c r="BW134" s="73"/>
      <c r="BX134" s="73"/>
      <c r="BY134" s="73"/>
      <c r="BZ134" s="73"/>
      <c r="CA134" s="73"/>
      <c r="CB134" s="73"/>
      <c r="CC134" s="73"/>
      <c r="CD134" s="73"/>
      <c r="CE134" s="73"/>
      <c r="CF134" s="73"/>
      <c r="CG134" s="73"/>
    </row>
    <row r="135" spans="1:85">
      <c r="A135" s="73"/>
      <c r="B135" s="73"/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  <c r="AI135" s="73"/>
      <c r="AJ135" s="73"/>
      <c r="AK135" s="73"/>
      <c r="AL135" s="73"/>
      <c r="AM135" s="73"/>
      <c r="AN135" s="73"/>
      <c r="AO135" s="73"/>
      <c r="AP135" s="73"/>
      <c r="AQ135" s="73"/>
      <c r="AR135" s="73"/>
      <c r="AS135" s="73"/>
      <c r="AT135" s="73"/>
      <c r="AU135" s="73"/>
      <c r="AV135" s="73"/>
      <c r="AW135" s="73"/>
      <c r="AX135" s="73"/>
      <c r="AY135" s="73"/>
      <c r="AZ135" s="73"/>
      <c r="BA135" s="73"/>
      <c r="BB135" s="73"/>
      <c r="BC135" s="73"/>
      <c r="BD135" s="73"/>
      <c r="BE135" s="73"/>
      <c r="BF135" s="73"/>
      <c r="BG135" s="73"/>
      <c r="BH135" s="73"/>
      <c r="BI135" s="73"/>
      <c r="BJ135" s="73"/>
      <c r="BK135" s="73"/>
      <c r="BL135" s="73"/>
      <c r="BM135" s="73"/>
      <c r="BN135" s="73"/>
      <c r="BO135" s="73"/>
      <c r="BP135" s="73"/>
      <c r="BQ135" s="73"/>
      <c r="BR135" s="73"/>
      <c r="BS135" s="73"/>
      <c r="BT135" s="73"/>
      <c r="BU135" s="73"/>
      <c r="BV135" s="73"/>
      <c r="BW135" s="73"/>
      <c r="BX135" s="73"/>
      <c r="BY135" s="73"/>
      <c r="BZ135" s="73"/>
      <c r="CA135" s="73"/>
      <c r="CB135" s="73"/>
      <c r="CC135" s="73"/>
      <c r="CD135" s="73"/>
      <c r="CE135" s="73"/>
      <c r="CF135" s="73"/>
      <c r="CG135" s="73"/>
    </row>
    <row r="136" spans="1:85">
      <c r="A136" s="73"/>
      <c r="B136" s="73"/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  <c r="AI136" s="73"/>
      <c r="AJ136" s="73"/>
      <c r="AK136" s="73"/>
      <c r="AL136" s="73"/>
      <c r="AM136" s="73"/>
      <c r="AN136" s="73"/>
      <c r="AO136" s="73"/>
      <c r="AP136" s="73"/>
      <c r="AQ136" s="73"/>
      <c r="AR136" s="73"/>
      <c r="AS136" s="73"/>
      <c r="AT136" s="73"/>
      <c r="AU136" s="73"/>
      <c r="AV136" s="73"/>
      <c r="AW136" s="73"/>
      <c r="AX136" s="73"/>
      <c r="AY136" s="73"/>
      <c r="AZ136" s="73"/>
      <c r="BA136" s="73"/>
      <c r="BB136" s="73"/>
      <c r="BC136" s="73"/>
      <c r="BD136" s="73"/>
      <c r="BE136" s="73"/>
      <c r="BF136" s="73"/>
      <c r="BG136" s="73"/>
      <c r="BH136" s="73"/>
      <c r="BI136" s="73"/>
      <c r="BJ136" s="73"/>
      <c r="BK136" s="73"/>
      <c r="BL136" s="73"/>
      <c r="BM136" s="73"/>
      <c r="BN136" s="73"/>
      <c r="BO136" s="73"/>
      <c r="BP136" s="73"/>
      <c r="BQ136" s="73"/>
      <c r="BR136" s="73"/>
      <c r="BS136" s="73"/>
      <c r="BT136" s="73"/>
      <c r="BU136" s="73"/>
      <c r="BV136" s="73"/>
      <c r="BW136" s="73"/>
      <c r="BX136" s="73"/>
      <c r="BY136" s="73"/>
      <c r="BZ136" s="73"/>
      <c r="CA136" s="73"/>
      <c r="CB136" s="73"/>
      <c r="CC136" s="73"/>
      <c r="CD136" s="73"/>
      <c r="CE136" s="73"/>
      <c r="CF136" s="73"/>
      <c r="CG136" s="73"/>
    </row>
    <row r="137" spans="1:85">
      <c r="A137" s="73"/>
      <c r="B137" s="73"/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  <c r="AI137" s="73"/>
      <c r="AJ137" s="73"/>
      <c r="AK137" s="73"/>
      <c r="AL137" s="73"/>
      <c r="AM137" s="73"/>
      <c r="AN137" s="73"/>
      <c r="AO137" s="73"/>
      <c r="AP137" s="73"/>
      <c r="AQ137" s="73"/>
      <c r="AR137" s="73"/>
      <c r="AS137" s="73"/>
      <c r="AT137" s="73"/>
      <c r="AU137" s="73"/>
      <c r="AV137" s="73"/>
      <c r="AW137" s="73"/>
      <c r="AX137" s="73"/>
      <c r="AY137" s="73"/>
      <c r="AZ137" s="73"/>
      <c r="BA137" s="73"/>
      <c r="BB137" s="73"/>
      <c r="BC137" s="73"/>
      <c r="BD137" s="73"/>
      <c r="BE137" s="73"/>
      <c r="BF137" s="73"/>
      <c r="BG137" s="73"/>
      <c r="BH137" s="73"/>
      <c r="BI137" s="73"/>
      <c r="BJ137" s="73"/>
      <c r="BK137" s="73"/>
      <c r="BL137" s="73"/>
      <c r="BM137" s="73"/>
      <c r="BN137" s="73"/>
      <c r="BO137" s="73"/>
      <c r="BP137" s="73"/>
      <c r="BQ137" s="73"/>
      <c r="BR137" s="73"/>
      <c r="BS137" s="73"/>
      <c r="BT137" s="73"/>
      <c r="BU137" s="73"/>
      <c r="BV137" s="73"/>
      <c r="BW137" s="73"/>
      <c r="BX137" s="73"/>
      <c r="BY137" s="73"/>
      <c r="BZ137" s="73"/>
      <c r="CA137" s="73"/>
      <c r="CB137" s="73"/>
      <c r="CC137" s="73"/>
      <c r="CD137" s="73"/>
      <c r="CE137" s="73"/>
      <c r="CF137" s="73"/>
      <c r="CG137" s="73"/>
    </row>
    <row r="138" spans="1:85">
      <c r="A138" s="73"/>
      <c r="B138" s="73"/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  <c r="AA138" s="73"/>
      <c r="AB138" s="73"/>
      <c r="AC138" s="73"/>
      <c r="AD138" s="73"/>
      <c r="AE138" s="73"/>
      <c r="AF138" s="73"/>
      <c r="AG138" s="73"/>
      <c r="AH138" s="73"/>
      <c r="AI138" s="73"/>
      <c r="AJ138" s="73"/>
      <c r="AK138" s="73"/>
      <c r="AL138" s="73"/>
      <c r="AM138" s="73"/>
      <c r="AN138" s="73"/>
      <c r="AO138" s="73"/>
      <c r="AP138" s="73"/>
      <c r="AQ138" s="73"/>
      <c r="AR138" s="73"/>
      <c r="AS138" s="73"/>
      <c r="AT138" s="73"/>
      <c r="AU138" s="73"/>
      <c r="AV138" s="73"/>
      <c r="AW138" s="73"/>
      <c r="AX138" s="73"/>
      <c r="AY138" s="73"/>
      <c r="AZ138" s="73"/>
      <c r="BA138" s="73"/>
      <c r="BB138" s="73"/>
      <c r="BC138" s="73"/>
      <c r="BD138" s="73"/>
      <c r="BE138" s="73"/>
      <c r="BF138" s="73"/>
      <c r="BG138" s="73"/>
      <c r="BH138" s="73"/>
      <c r="BI138" s="73"/>
      <c r="BJ138" s="73"/>
      <c r="BK138" s="73"/>
      <c r="BL138" s="73"/>
      <c r="BM138" s="73"/>
      <c r="BN138" s="73"/>
      <c r="BO138" s="73"/>
      <c r="BP138" s="73"/>
      <c r="BQ138" s="73"/>
      <c r="BR138" s="73"/>
      <c r="BS138" s="73"/>
      <c r="BT138" s="73"/>
      <c r="BU138" s="73"/>
      <c r="BV138" s="73"/>
      <c r="BW138" s="73"/>
      <c r="BX138" s="73"/>
      <c r="BY138" s="73"/>
      <c r="BZ138" s="73"/>
      <c r="CA138" s="73"/>
      <c r="CB138" s="73"/>
      <c r="CC138" s="73"/>
      <c r="CD138" s="73"/>
      <c r="CE138" s="73"/>
      <c r="CF138" s="73"/>
      <c r="CG138" s="73"/>
    </row>
    <row r="139" spans="1:85">
      <c r="A139" s="73"/>
      <c r="B139" s="73"/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  <c r="AA139" s="73"/>
      <c r="AB139" s="73"/>
      <c r="AC139" s="73"/>
      <c r="AD139" s="73"/>
      <c r="AE139" s="73"/>
      <c r="AF139" s="73"/>
      <c r="AG139" s="73"/>
      <c r="AH139" s="73"/>
      <c r="AI139" s="73"/>
      <c r="AJ139" s="73"/>
      <c r="AK139" s="73"/>
      <c r="AL139" s="73"/>
      <c r="AM139" s="73"/>
      <c r="AN139" s="73"/>
      <c r="AO139" s="73"/>
      <c r="AP139" s="73"/>
      <c r="AQ139" s="73"/>
      <c r="AR139" s="73"/>
      <c r="AS139" s="73"/>
      <c r="AT139" s="73"/>
      <c r="AU139" s="73"/>
      <c r="AV139" s="73"/>
      <c r="AW139" s="73"/>
      <c r="AX139" s="73"/>
      <c r="AY139" s="73"/>
      <c r="AZ139" s="73"/>
      <c r="BA139" s="73"/>
      <c r="BB139" s="73"/>
      <c r="BC139" s="73"/>
      <c r="BD139" s="73"/>
      <c r="BE139" s="73"/>
      <c r="BF139" s="73"/>
      <c r="BG139" s="73"/>
      <c r="BH139" s="73"/>
      <c r="BI139" s="73"/>
      <c r="BJ139" s="73"/>
      <c r="BK139" s="73"/>
      <c r="BL139" s="73"/>
      <c r="BM139" s="73"/>
      <c r="BN139" s="73"/>
      <c r="BO139" s="73"/>
      <c r="BP139" s="73"/>
      <c r="BQ139" s="73"/>
      <c r="BR139" s="73"/>
      <c r="BS139" s="73"/>
      <c r="BT139" s="73"/>
      <c r="BU139" s="73"/>
      <c r="BV139" s="73"/>
      <c r="BW139" s="73"/>
      <c r="BX139" s="73"/>
      <c r="BY139" s="73"/>
      <c r="BZ139" s="73"/>
      <c r="CA139" s="73"/>
      <c r="CB139" s="73"/>
      <c r="CC139" s="73"/>
      <c r="CD139" s="73"/>
      <c r="CE139" s="73"/>
      <c r="CF139" s="73"/>
      <c r="CG139" s="73"/>
    </row>
    <row r="140" spans="1:85">
      <c r="A140" s="73"/>
      <c r="B140" s="73"/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  <c r="AA140" s="73"/>
      <c r="AB140" s="73"/>
      <c r="AC140" s="73"/>
      <c r="AD140" s="73"/>
      <c r="AE140" s="73"/>
      <c r="AF140" s="73"/>
      <c r="AG140" s="73"/>
      <c r="AH140" s="73"/>
      <c r="AI140" s="73"/>
      <c r="AJ140" s="73"/>
      <c r="AK140" s="73"/>
      <c r="AL140" s="73"/>
      <c r="AM140" s="73"/>
      <c r="AN140" s="73"/>
      <c r="AO140" s="73"/>
      <c r="AP140" s="73"/>
      <c r="AQ140" s="73"/>
      <c r="AR140" s="73"/>
      <c r="AS140" s="73"/>
      <c r="AT140" s="73"/>
      <c r="AU140" s="73"/>
      <c r="AV140" s="73"/>
      <c r="AW140" s="73"/>
      <c r="AX140" s="73"/>
      <c r="AY140" s="73"/>
      <c r="AZ140" s="73"/>
      <c r="BA140" s="73"/>
      <c r="BB140" s="73"/>
      <c r="BC140" s="73"/>
      <c r="BD140" s="73"/>
      <c r="BE140" s="73"/>
      <c r="BF140" s="73"/>
      <c r="BG140" s="73"/>
      <c r="BH140" s="73"/>
      <c r="BI140" s="73"/>
      <c r="BJ140" s="73"/>
      <c r="BK140" s="73"/>
      <c r="BL140" s="73"/>
      <c r="BM140" s="73"/>
      <c r="BN140" s="73"/>
      <c r="BO140" s="73"/>
      <c r="BP140" s="73"/>
      <c r="BQ140" s="73"/>
      <c r="BR140" s="73"/>
      <c r="BS140" s="73"/>
      <c r="BT140" s="73"/>
      <c r="BU140" s="73"/>
      <c r="BV140" s="73"/>
      <c r="BW140" s="73"/>
      <c r="BX140" s="73"/>
      <c r="BY140" s="73"/>
      <c r="BZ140" s="73"/>
      <c r="CA140" s="73"/>
      <c r="CB140" s="73"/>
      <c r="CC140" s="73"/>
      <c r="CD140" s="73"/>
      <c r="CE140" s="73"/>
      <c r="CF140" s="73"/>
      <c r="CG140" s="73"/>
    </row>
    <row r="141" spans="1:85">
      <c r="A141" s="73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  <c r="AA141" s="73"/>
      <c r="AB141" s="73"/>
      <c r="AC141" s="73"/>
      <c r="AD141" s="73"/>
      <c r="AE141" s="73"/>
      <c r="AF141" s="73"/>
      <c r="AG141" s="73"/>
      <c r="AH141" s="73"/>
      <c r="AI141" s="73"/>
      <c r="AJ141" s="73"/>
      <c r="AK141" s="73"/>
      <c r="AL141" s="73"/>
      <c r="AM141" s="73"/>
      <c r="AN141" s="73"/>
      <c r="AO141" s="73"/>
      <c r="AP141" s="73"/>
      <c r="AQ141" s="73"/>
      <c r="AR141" s="73"/>
      <c r="AS141" s="73"/>
      <c r="AT141" s="73"/>
      <c r="AU141" s="73"/>
      <c r="AV141" s="73"/>
      <c r="AW141" s="73"/>
      <c r="AX141" s="73"/>
      <c r="AY141" s="73"/>
      <c r="AZ141" s="73"/>
      <c r="BA141" s="73"/>
      <c r="BB141" s="73"/>
      <c r="BC141" s="73"/>
      <c r="BD141" s="73"/>
      <c r="BE141" s="73"/>
      <c r="BF141" s="73"/>
      <c r="BG141" s="73"/>
      <c r="BH141" s="73"/>
      <c r="BI141" s="73"/>
      <c r="BJ141" s="73"/>
      <c r="BK141" s="73"/>
      <c r="BL141" s="73"/>
      <c r="BM141" s="73"/>
      <c r="BN141" s="73"/>
      <c r="BO141" s="73"/>
      <c r="BP141" s="73"/>
      <c r="BQ141" s="73"/>
      <c r="BR141" s="73"/>
      <c r="BS141" s="73"/>
      <c r="BT141" s="73"/>
      <c r="BU141" s="73"/>
      <c r="BV141" s="73"/>
      <c r="BW141" s="73"/>
      <c r="BX141" s="73"/>
      <c r="BY141" s="73"/>
      <c r="BZ141" s="73"/>
      <c r="CA141" s="73"/>
      <c r="CB141" s="73"/>
      <c r="CC141" s="73"/>
      <c r="CD141" s="73"/>
      <c r="CE141" s="73"/>
      <c r="CF141" s="73"/>
      <c r="CG141" s="73"/>
    </row>
    <row r="142" spans="1:85">
      <c r="A142" s="73"/>
      <c r="B142" s="73"/>
      <c r="C142" s="73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  <c r="AB142" s="73"/>
      <c r="AC142" s="73"/>
      <c r="AD142" s="73"/>
      <c r="AE142" s="73"/>
      <c r="AF142" s="73"/>
      <c r="AG142" s="73"/>
      <c r="AH142" s="73"/>
      <c r="AI142" s="73"/>
      <c r="AJ142" s="73"/>
      <c r="AK142" s="73"/>
      <c r="AL142" s="73"/>
      <c r="AM142" s="73"/>
      <c r="AN142" s="73"/>
      <c r="AO142" s="73"/>
      <c r="AP142" s="73"/>
      <c r="AQ142" s="73"/>
      <c r="AR142" s="73"/>
      <c r="AS142" s="73"/>
      <c r="AT142" s="73"/>
      <c r="AU142" s="73"/>
      <c r="AV142" s="73"/>
      <c r="AW142" s="73"/>
      <c r="AX142" s="73"/>
      <c r="AY142" s="73"/>
      <c r="AZ142" s="73"/>
      <c r="BA142" s="73"/>
      <c r="BB142" s="73"/>
      <c r="BC142" s="73"/>
      <c r="BD142" s="73"/>
      <c r="BE142" s="73"/>
      <c r="BF142" s="73"/>
      <c r="BG142" s="73"/>
      <c r="BH142" s="73"/>
      <c r="BI142" s="73"/>
      <c r="BJ142" s="73"/>
      <c r="BK142" s="73"/>
      <c r="BL142" s="73"/>
      <c r="BM142" s="73"/>
      <c r="BN142" s="73"/>
      <c r="BO142" s="73"/>
      <c r="BP142" s="73"/>
      <c r="BQ142" s="73"/>
      <c r="BR142" s="73"/>
      <c r="BS142" s="73"/>
      <c r="BT142" s="73"/>
      <c r="BU142" s="73"/>
      <c r="BV142" s="73"/>
      <c r="BW142" s="73"/>
      <c r="BX142" s="73"/>
      <c r="BY142" s="73"/>
      <c r="BZ142" s="73"/>
      <c r="CA142" s="73"/>
      <c r="CB142" s="73"/>
      <c r="CC142" s="73"/>
      <c r="CD142" s="73"/>
      <c r="CE142" s="73"/>
      <c r="CF142" s="73"/>
      <c r="CG142" s="73"/>
    </row>
    <row r="143" spans="1:85">
      <c r="A143" s="73"/>
      <c r="B143" s="73"/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  <c r="AA143" s="73"/>
      <c r="AB143" s="73"/>
      <c r="AC143" s="73"/>
      <c r="AD143" s="73"/>
      <c r="AE143" s="73"/>
      <c r="AF143" s="73"/>
      <c r="AG143" s="73"/>
      <c r="AH143" s="73"/>
      <c r="AI143" s="73"/>
      <c r="AJ143" s="73"/>
      <c r="AK143" s="73"/>
      <c r="AL143" s="73"/>
      <c r="AM143" s="73"/>
      <c r="AN143" s="73"/>
      <c r="AO143" s="73"/>
      <c r="AP143" s="73"/>
      <c r="AQ143" s="73"/>
      <c r="AR143" s="73"/>
      <c r="AS143" s="73"/>
      <c r="AT143" s="73"/>
      <c r="AU143" s="73"/>
      <c r="AV143" s="73"/>
      <c r="AW143" s="73"/>
      <c r="AX143" s="73"/>
      <c r="AY143" s="73"/>
      <c r="AZ143" s="73"/>
      <c r="BA143" s="73"/>
      <c r="BB143" s="73"/>
      <c r="BC143" s="73"/>
      <c r="BD143" s="73"/>
      <c r="BE143" s="73"/>
      <c r="BF143" s="73"/>
      <c r="BG143" s="73"/>
      <c r="BH143" s="73"/>
      <c r="BI143" s="73"/>
      <c r="BJ143" s="73"/>
      <c r="BK143" s="73"/>
      <c r="BL143" s="73"/>
      <c r="BM143" s="73"/>
      <c r="BN143" s="73"/>
      <c r="BO143" s="73"/>
      <c r="BP143" s="73"/>
      <c r="BQ143" s="73"/>
      <c r="BR143" s="73"/>
      <c r="BS143" s="73"/>
      <c r="BT143" s="73"/>
      <c r="BU143" s="73"/>
      <c r="BV143" s="73"/>
      <c r="BW143" s="73"/>
      <c r="BX143" s="73"/>
      <c r="BY143" s="73"/>
      <c r="BZ143" s="73"/>
      <c r="CA143" s="73"/>
      <c r="CB143" s="73"/>
      <c r="CC143" s="73"/>
      <c r="CD143" s="73"/>
      <c r="CE143" s="73"/>
      <c r="CF143" s="73"/>
      <c r="CG143" s="73"/>
    </row>
    <row r="144" spans="1:85">
      <c r="A144" s="73"/>
      <c r="B144" s="73"/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  <c r="AA144" s="73"/>
      <c r="AB144" s="73"/>
      <c r="AC144" s="73"/>
      <c r="AD144" s="73"/>
      <c r="AE144" s="73"/>
      <c r="AF144" s="73"/>
      <c r="AG144" s="73"/>
      <c r="AH144" s="73"/>
      <c r="AI144" s="73"/>
      <c r="AJ144" s="73"/>
      <c r="AK144" s="73"/>
      <c r="AL144" s="73"/>
      <c r="AM144" s="73"/>
      <c r="AN144" s="73"/>
      <c r="AO144" s="73"/>
      <c r="AP144" s="73"/>
      <c r="AQ144" s="73"/>
      <c r="AR144" s="73"/>
      <c r="AS144" s="73"/>
      <c r="AT144" s="73"/>
      <c r="AU144" s="73"/>
      <c r="AV144" s="73"/>
      <c r="AW144" s="73"/>
      <c r="AX144" s="73"/>
      <c r="AY144" s="73"/>
      <c r="AZ144" s="73"/>
      <c r="BA144" s="73"/>
      <c r="BB144" s="73"/>
      <c r="BC144" s="73"/>
      <c r="BD144" s="73"/>
      <c r="BE144" s="73"/>
      <c r="BF144" s="73"/>
      <c r="BG144" s="73"/>
      <c r="BH144" s="73"/>
      <c r="BI144" s="73"/>
      <c r="BJ144" s="73"/>
      <c r="BK144" s="73"/>
      <c r="BL144" s="73"/>
      <c r="BM144" s="73"/>
      <c r="BN144" s="73"/>
      <c r="BO144" s="73"/>
      <c r="BP144" s="73"/>
      <c r="BQ144" s="73"/>
      <c r="BR144" s="73"/>
      <c r="BS144" s="73"/>
      <c r="BT144" s="73"/>
      <c r="BU144" s="73"/>
      <c r="BV144" s="73"/>
      <c r="BW144" s="73"/>
      <c r="BX144" s="73"/>
      <c r="BY144" s="73"/>
      <c r="BZ144" s="73"/>
      <c r="CA144" s="73"/>
      <c r="CB144" s="73"/>
      <c r="CC144" s="73"/>
      <c r="CD144" s="73"/>
      <c r="CE144" s="73"/>
      <c r="CF144" s="73"/>
      <c r="CG144" s="73"/>
    </row>
    <row r="145" spans="1:85">
      <c r="A145" s="73"/>
      <c r="B145" s="73"/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  <c r="AA145" s="73"/>
      <c r="AB145" s="73"/>
      <c r="AC145" s="73"/>
      <c r="AD145" s="73"/>
      <c r="AE145" s="73"/>
      <c r="AF145" s="73"/>
      <c r="AG145" s="73"/>
      <c r="AH145" s="73"/>
      <c r="AI145" s="73"/>
      <c r="AJ145" s="73"/>
      <c r="AK145" s="73"/>
      <c r="AL145" s="73"/>
      <c r="AM145" s="73"/>
      <c r="AN145" s="73"/>
      <c r="AO145" s="73"/>
      <c r="AP145" s="73"/>
      <c r="AQ145" s="73"/>
      <c r="AR145" s="73"/>
      <c r="AS145" s="73"/>
      <c r="AT145" s="73"/>
      <c r="AU145" s="73"/>
      <c r="AV145" s="73"/>
      <c r="AW145" s="73"/>
      <c r="AX145" s="73"/>
      <c r="AY145" s="73"/>
      <c r="AZ145" s="73"/>
      <c r="BA145" s="73"/>
      <c r="BB145" s="73"/>
      <c r="BC145" s="73"/>
      <c r="BD145" s="73"/>
      <c r="BE145" s="73"/>
      <c r="BF145" s="73"/>
      <c r="BG145" s="73"/>
      <c r="BH145" s="73"/>
      <c r="BI145" s="73"/>
      <c r="BJ145" s="73"/>
      <c r="BK145" s="73"/>
      <c r="BL145" s="73"/>
      <c r="BM145" s="73"/>
      <c r="BN145" s="73"/>
      <c r="BO145" s="73"/>
      <c r="BP145" s="73"/>
      <c r="BQ145" s="73"/>
      <c r="BR145" s="73"/>
      <c r="BS145" s="73"/>
      <c r="BT145" s="73"/>
      <c r="BU145" s="73"/>
      <c r="BV145" s="73"/>
      <c r="BW145" s="73"/>
      <c r="BX145" s="73"/>
      <c r="BY145" s="73"/>
      <c r="BZ145" s="73"/>
      <c r="CA145" s="73"/>
      <c r="CB145" s="73"/>
      <c r="CC145" s="73"/>
      <c r="CD145" s="73"/>
      <c r="CE145" s="73"/>
      <c r="CF145" s="73"/>
      <c r="CG145" s="73"/>
    </row>
    <row r="146" spans="1:85">
      <c r="A146" s="73"/>
      <c r="B146" s="73"/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  <c r="AA146" s="73"/>
      <c r="AB146" s="73"/>
      <c r="AC146" s="73"/>
      <c r="AD146" s="73"/>
      <c r="AE146" s="73"/>
      <c r="AF146" s="73"/>
      <c r="AG146" s="73"/>
      <c r="AH146" s="73"/>
      <c r="AI146" s="73"/>
      <c r="AJ146" s="73"/>
      <c r="AK146" s="73"/>
      <c r="AL146" s="73"/>
      <c r="AM146" s="73"/>
      <c r="AN146" s="73"/>
      <c r="AO146" s="73"/>
      <c r="AP146" s="73"/>
      <c r="AQ146" s="73"/>
      <c r="AR146" s="73"/>
      <c r="AS146" s="73"/>
      <c r="AT146" s="73"/>
      <c r="AU146" s="73"/>
      <c r="AV146" s="73"/>
      <c r="AW146" s="73"/>
      <c r="AX146" s="73"/>
      <c r="AY146" s="73"/>
      <c r="AZ146" s="73"/>
      <c r="BA146" s="73"/>
      <c r="BB146" s="73"/>
      <c r="BC146" s="73"/>
      <c r="BD146" s="73"/>
      <c r="BE146" s="73"/>
      <c r="BF146" s="73"/>
      <c r="BG146" s="73"/>
      <c r="BH146" s="73"/>
      <c r="BI146" s="73"/>
      <c r="BJ146" s="73"/>
      <c r="BK146" s="73"/>
      <c r="BL146" s="73"/>
      <c r="BM146" s="73"/>
      <c r="BN146" s="73"/>
      <c r="BO146" s="73"/>
      <c r="BP146" s="73"/>
      <c r="BQ146" s="73"/>
      <c r="BR146" s="73"/>
      <c r="BS146" s="73"/>
      <c r="BT146" s="73"/>
      <c r="BU146" s="73"/>
      <c r="BV146" s="73"/>
      <c r="BW146" s="73"/>
      <c r="BX146" s="73"/>
      <c r="BY146" s="73"/>
      <c r="BZ146" s="73"/>
      <c r="CA146" s="73"/>
      <c r="CB146" s="73"/>
      <c r="CC146" s="73"/>
      <c r="CD146" s="73"/>
      <c r="CE146" s="73"/>
      <c r="CF146" s="73"/>
      <c r="CG146" s="73"/>
    </row>
    <row r="147" spans="1:85">
      <c r="A147" s="73"/>
      <c r="B147" s="73"/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  <c r="AA147" s="73"/>
      <c r="AB147" s="73"/>
      <c r="AC147" s="73"/>
      <c r="AD147" s="73"/>
      <c r="AE147" s="73"/>
      <c r="AF147" s="73"/>
      <c r="AG147" s="73"/>
      <c r="AH147" s="73"/>
      <c r="AI147" s="73"/>
      <c r="AJ147" s="73"/>
      <c r="AK147" s="73"/>
      <c r="AL147" s="73"/>
      <c r="AM147" s="73"/>
      <c r="AN147" s="73"/>
      <c r="AO147" s="73"/>
      <c r="AP147" s="73"/>
      <c r="AQ147" s="73"/>
      <c r="AR147" s="73"/>
      <c r="AS147" s="73"/>
      <c r="AT147" s="73"/>
      <c r="AU147" s="73"/>
      <c r="AV147" s="73"/>
      <c r="AW147" s="73"/>
      <c r="AX147" s="73"/>
      <c r="AY147" s="73"/>
      <c r="AZ147" s="73"/>
      <c r="BA147" s="73"/>
      <c r="BB147" s="73"/>
      <c r="BC147" s="73"/>
      <c r="BD147" s="73"/>
      <c r="BE147" s="73"/>
      <c r="BF147" s="73"/>
      <c r="BG147" s="73"/>
      <c r="BH147" s="73"/>
      <c r="BI147" s="73"/>
      <c r="BJ147" s="73"/>
      <c r="BK147" s="73"/>
      <c r="BL147" s="73"/>
      <c r="BM147" s="73"/>
      <c r="BN147" s="73"/>
      <c r="BO147" s="73"/>
      <c r="BP147" s="73"/>
      <c r="BQ147" s="73"/>
      <c r="BR147" s="73"/>
      <c r="BS147" s="73"/>
      <c r="BT147" s="73"/>
      <c r="BU147" s="73"/>
      <c r="BV147" s="73"/>
      <c r="BW147" s="73"/>
      <c r="BX147" s="73"/>
      <c r="BY147" s="73"/>
      <c r="BZ147" s="73"/>
      <c r="CA147" s="73"/>
      <c r="CB147" s="73"/>
      <c r="CC147" s="73"/>
      <c r="CD147" s="73"/>
      <c r="CE147" s="73"/>
      <c r="CF147" s="73"/>
      <c r="CG147" s="73"/>
    </row>
    <row r="148" spans="1:85">
      <c r="A148" s="73"/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  <c r="AA148" s="73"/>
      <c r="AB148" s="73"/>
      <c r="AC148" s="73"/>
      <c r="AD148" s="73"/>
      <c r="AE148" s="73"/>
      <c r="AF148" s="73"/>
      <c r="AG148" s="73"/>
      <c r="AH148" s="73"/>
      <c r="AI148" s="73"/>
      <c r="AJ148" s="73"/>
      <c r="AK148" s="73"/>
      <c r="AL148" s="73"/>
      <c r="AM148" s="73"/>
      <c r="AN148" s="73"/>
      <c r="AO148" s="73"/>
      <c r="AP148" s="73"/>
      <c r="AQ148" s="73"/>
      <c r="AR148" s="73"/>
      <c r="AS148" s="73"/>
      <c r="AT148" s="73"/>
      <c r="AU148" s="73"/>
      <c r="AV148" s="73"/>
      <c r="AW148" s="73"/>
      <c r="AX148" s="73"/>
      <c r="AY148" s="73"/>
      <c r="AZ148" s="73"/>
      <c r="BA148" s="73"/>
      <c r="BB148" s="73"/>
      <c r="BC148" s="73"/>
      <c r="BD148" s="73"/>
      <c r="BE148" s="73"/>
      <c r="BF148" s="73"/>
      <c r="BG148" s="73"/>
      <c r="BH148" s="73"/>
      <c r="BI148" s="73"/>
      <c r="BJ148" s="73"/>
      <c r="BK148" s="73"/>
      <c r="BL148" s="73"/>
      <c r="BM148" s="73"/>
      <c r="BN148" s="73"/>
      <c r="BO148" s="73"/>
      <c r="BP148" s="73"/>
      <c r="BQ148" s="73"/>
      <c r="BR148" s="73"/>
      <c r="BS148" s="73"/>
      <c r="BT148" s="73"/>
      <c r="BU148" s="73"/>
      <c r="BV148" s="73"/>
      <c r="BW148" s="73"/>
      <c r="BX148" s="73"/>
      <c r="BY148" s="73"/>
      <c r="BZ148" s="73"/>
      <c r="CA148" s="73"/>
      <c r="CB148" s="73"/>
      <c r="CC148" s="73"/>
      <c r="CD148" s="73"/>
      <c r="CE148" s="73"/>
      <c r="CF148" s="73"/>
      <c r="CG148" s="73"/>
    </row>
    <row r="149" spans="1:85">
      <c r="A149" s="73"/>
      <c r="B149" s="73"/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  <c r="AA149" s="73"/>
      <c r="AB149" s="73"/>
      <c r="AC149" s="73"/>
      <c r="AD149" s="73"/>
      <c r="AE149" s="73"/>
      <c r="AF149" s="73"/>
      <c r="AG149" s="73"/>
      <c r="AH149" s="73"/>
      <c r="AI149" s="73"/>
      <c r="AJ149" s="73"/>
      <c r="AK149" s="73"/>
      <c r="AL149" s="73"/>
      <c r="AM149" s="73"/>
      <c r="AN149" s="73"/>
      <c r="AO149" s="73"/>
      <c r="AP149" s="73"/>
      <c r="AQ149" s="73"/>
      <c r="AR149" s="73"/>
      <c r="AS149" s="73"/>
      <c r="AT149" s="73"/>
      <c r="AU149" s="73"/>
      <c r="AV149" s="73"/>
      <c r="AW149" s="73"/>
      <c r="AX149" s="73"/>
      <c r="AY149" s="73"/>
      <c r="AZ149" s="73"/>
      <c r="BA149" s="73"/>
      <c r="BB149" s="73"/>
      <c r="BC149" s="73"/>
      <c r="BD149" s="73"/>
      <c r="BE149" s="73"/>
      <c r="BF149" s="73"/>
      <c r="BG149" s="73"/>
      <c r="BH149" s="73"/>
      <c r="BI149" s="73"/>
      <c r="BJ149" s="73"/>
      <c r="BK149" s="73"/>
      <c r="BL149" s="73"/>
      <c r="BM149" s="73"/>
      <c r="BN149" s="73"/>
      <c r="BO149" s="73"/>
      <c r="BP149" s="73"/>
      <c r="BQ149" s="73"/>
      <c r="BR149" s="73"/>
      <c r="BS149" s="73"/>
      <c r="BT149" s="73"/>
      <c r="BU149" s="73"/>
      <c r="BV149" s="73"/>
      <c r="BW149" s="73"/>
      <c r="BX149" s="73"/>
      <c r="BY149" s="73"/>
      <c r="BZ149" s="73"/>
      <c r="CA149" s="73"/>
      <c r="CB149" s="73"/>
      <c r="CC149" s="73"/>
      <c r="CD149" s="73"/>
      <c r="CE149" s="73"/>
      <c r="CF149" s="73"/>
      <c r="CG149" s="73"/>
    </row>
    <row r="150" spans="1:85">
      <c r="A150" s="73"/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73"/>
      <c r="AC150" s="73"/>
      <c r="AD150" s="73"/>
      <c r="AE150" s="73"/>
      <c r="AF150" s="73"/>
      <c r="AG150" s="73"/>
      <c r="AH150" s="73"/>
      <c r="AI150" s="73"/>
      <c r="AJ150" s="73"/>
      <c r="AK150" s="73"/>
      <c r="AL150" s="73"/>
      <c r="AM150" s="73"/>
      <c r="AN150" s="73"/>
      <c r="AO150" s="73"/>
      <c r="AP150" s="73"/>
      <c r="AQ150" s="73"/>
      <c r="AR150" s="73"/>
      <c r="AS150" s="73"/>
      <c r="AT150" s="73"/>
      <c r="AU150" s="73"/>
      <c r="AV150" s="73"/>
      <c r="AW150" s="73"/>
      <c r="AX150" s="73"/>
      <c r="AY150" s="73"/>
      <c r="AZ150" s="73"/>
      <c r="BA150" s="73"/>
      <c r="BB150" s="73"/>
      <c r="BC150" s="73"/>
      <c r="BD150" s="73"/>
      <c r="BE150" s="73"/>
      <c r="BF150" s="73"/>
      <c r="BG150" s="73"/>
      <c r="BH150" s="73"/>
      <c r="BI150" s="73"/>
      <c r="BJ150" s="73"/>
      <c r="BK150" s="73"/>
      <c r="BL150" s="73"/>
      <c r="BM150" s="73"/>
      <c r="BN150" s="73"/>
      <c r="BO150" s="73"/>
      <c r="BP150" s="73"/>
      <c r="BQ150" s="73"/>
      <c r="BR150" s="73"/>
      <c r="BS150" s="73"/>
      <c r="BT150" s="73"/>
      <c r="BU150" s="73"/>
      <c r="BV150" s="73"/>
      <c r="BW150" s="73"/>
      <c r="BX150" s="73"/>
      <c r="BY150" s="73"/>
      <c r="BZ150" s="73"/>
      <c r="CA150" s="73"/>
      <c r="CB150" s="73"/>
      <c r="CC150" s="73"/>
      <c r="CD150" s="73"/>
      <c r="CE150" s="73"/>
      <c r="CF150" s="73"/>
      <c r="CG150" s="73"/>
    </row>
    <row r="151" spans="1:85">
      <c r="A151" s="73"/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  <c r="AA151" s="73"/>
      <c r="AB151" s="73"/>
      <c r="AC151" s="73"/>
      <c r="AD151" s="73"/>
      <c r="AE151" s="73"/>
      <c r="AF151" s="73"/>
      <c r="AG151" s="73"/>
      <c r="AH151" s="73"/>
      <c r="AI151" s="73"/>
      <c r="AJ151" s="73"/>
      <c r="AK151" s="73"/>
      <c r="AL151" s="73"/>
      <c r="AM151" s="73"/>
      <c r="AN151" s="73"/>
      <c r="AO151" s="73"/>
      <c r="AP151" s="73"/>
      <c r="AQ151" s="73"/>
      <c r="AR151" s="73"/>
      <c r="AS151" s="73"/>
      <c r="AT151" s="73"/>
      <c r="AU151" s="73"/>
      <c r="AV151" s="73"/>
      <c r="AW151" s="73"/>
      <c r="AX151" s="73"/>
      <c r="AY151" s="73"/>
      <c r="AZ151" s="73"/>
      <c r="BA151" s="73"/>
      <c r="BB151" s="73"/>
      <c r="BC151" s="73"/>
      <c r="BD151" s="73"/>
      <c r="BE151" s="73"/>
      <c r="BF151" s="73"/>
      <c r="BG151" s="73"/>
      <c r="BH151" s="73"/>
      <c r="BI151" s="73"/>
      <c r="BJ151" s="73"/>
      <c r="BK151" s="73"/>
      <c r="BL151" s="73"/>
      <c r="BM151" s="73"/>
      <c r="BN151" s="73"/>
      <c r="BO151" s="73"/>
      <c r="BP151" s="73"/>
      <c r="BQ151" s="73"/>
      <c r="BR151" s="73"/>
      <c r="BS151" s="73"/>
      <c r="BT151" s="73"/>
      <c r="BU151" s="73"/>
      <c r="BV151" s="73"/>
      <c r="BW151" s="73"/>
      <c r="BX151" s="73"/>
      <c r="BY151" s="73"/>
      <c r="BZ151" s="73"/>
      <c r="CA151" s="73"/>
      <c r="CB151" s="73"/>
      <c r="CC151" s="73"/>
      <c r="CD151" s="73"/>
      <c r="CE151" s="73"/>
      <c r="CF151" s="73"/>
      <c r="CG151" s="73"/>
    </row>
    <row r="152" spans="1:85">
      <c r="A152" s="73"/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  <c r="AA152" s="73"/>
      <c r="AB152" s="73"/>
      <c r="AC152" s="73"/>
      <c r="AD152" s="73"/>
      <c r="AE152" s="73"/>
      <c r="AF152" s="73"/>
      <c r="AG152" s="73"/>
      <c r="AH152" s="73"/>
      <c r="AI152" s="73"/>
      <c r="AJ152" s="73"/>
      <c r="AK152" s="73"/>
      <c r="AL152" s="73"/>
      <c r="AM152" s="73"/>
      <c r="AN152" s="73"/>
      <c r="AO152" s="73"/>
      <c r="AP152" s="73"/>
      <c r="AQ152" s="73"/>
      <c r="AR152" s="73"/>
      <c r="AS152" s="73"/>
      <c r="AT152" s="73"/>
      <c r="AU152" s="73"/>
      <c r="AV152" s="73"/>
      <c r="AW152" s="73"/>
      <c r="AX152" s="73"/>
      <c r="AY152" s="73"/>
      <c r="AZ152" s="73"/>
      <c r="BA152" s="73"/>
      <c r="BB152" s="73"/>
      <c r="BC152" s="73"/>
      <c r="BD152" s="73"/>
      <c r="BE152" s="73"/>
      <c r="BF152" s="73"/>
      <c r="BG152" s="73"/>
      <c r="BH152" s="73"/>
      <c r="BI152" s="73"/>
      <c r="BJ152" s="73"/>
      <c r="BK152" s="73"/>
      <c r="BL152" s="73"/>
      <c r="BM152" s="73"/>
      <c r="BN152" s="73"/>
      <c r="BO152" s="73"/>
      <c r="BP152" s="73"/>
      <c r="BQ152" s="73"/>
      <c r="BR152" s="73"/>
      <c r="BS152" s="73"/>
      <c r="BT152" s="73"/>
      <c r="BU152" s="73"/>
      <c r="BV152" s="73"/>
      <c r="BW152" s="73"/>
      <c r="BX152" s="73"/>
      <c r="BY152" s="73"/>
      <c r="BZ152" s="73"/>
      <c r="CA152" s="73"/>
      <c r="CB152" s="73"/>
      <c r="CC152" s="73"/>
      <c r="CD152" s="73"/>
      <c r="CE152" s="73"/>
      <c r="CF152" s="73"/>
      <c r="CG152" s="73"/>
    </row>
    <row r="153" spans="1:85">
      <c r="A153" s="73"/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  <c r="AA153" s="73"/>
      <c r="AB153" s="73"/>
      <c r="AC153" s="73"/>
      <c r="AD153" s="73"/>
      <c r="AE153" s="73"/>
      <c r="AF153" s="73"/>
      <c r="AG153" s="73"/>
      <c r="AH153" s="73"/>
      <c r="AI153" s="73"/>
      <c r="AJ153" s="73"/>
      <c r="AK153" s="73"/>
      <c r="AL153" s="73"/>
      <c r="AM153" s="73"/>
      <c r="AN153" s="73"/>
      <c r="AO153" s="73"/>
      <c r="AP153" s="73"/>
      <c r="AQ153" s="73"/>
      <c r="AR153" s="73"/>
      <c r="AS153" s="73"/>
      <c r="AT153" s="73"/>
      <c r="AU153" s="73"/>
      <c r="AV153" s="73"/>
      <c r="AW153" s="73"/>
      <c r="AX153" s="73"/>
      <c r="AY153" s="73"/>
      <c r="AZ153" s="73"/>
      <c r="BA153" s="73"/>
      <c r="BB153" s="73"/>
      <c r="BC153" s="73"/>
      <c r="BD153" s="73"/>
      <c r="BE153" s="73"/>
      <c r="BF153" s="73"/>
      <c r="BG153" s="73"/>
      <c r="BH153" s="73"/>
      <c r="BI153" s="73"/>
      <c r="BJ153" s="73"/>
      <c r="BK153" s="73"/>
      <c r="BL153" s="73"/>
      <c r="BM153" s="73"/>
      <c r="BN153" s="73"/>
      <c r="BO153" s="73"/>
      <c r="BP153" s="73"/>
      <c r="BQ153" s="73"/>
      <c r="BR153" s="73"/>
      <c r="BS153" s="73"/>
      <c r="BT153" s="73"/>
      <c r="BU153" s="73"/>
      <c r="BV153" s="73"/>
      <c r="BW153" s="73"/>
      <c r="BX153" s="73"/>
      <c r="BY153" s="73"/>
      <c r="BZ153" s="73"/>
      <c r="CA153" s="73"/>
      <c r="CB153" s="73"/>
      <c r="CC153" s="73"/>
      <c r="CD153" s="73"/>
      <c r="CE153" s="73"/>
      <c r="CF153" s="73"/>
      <c r="CG153" s="73"/>
    </row>
    <row r="154" spans="1:85">
      <c r="A154" s="73"/>
      <c r="B154" s="73"/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  <c r="AA154" s="73"/>
      <c r="AB154" s="73"/>
      <c r="AC154" s="73"/>
      <c r="AD154" s="73"/>
      <c r="AE154" s="73"/>
      <c r="AF154" s="73"/>
      <c r="AG154" s="73"/>
      <c r="AH154" s="73"/>
      <c r="AI154" s="73"/>
      <c r="AJ154" s="73"/>
      <c r="AK154" s="73"/>
      <c r="AL154" s="73"/>
      <c r="AM154" s="73"/>
      <c r="AN154" s="73"/>
      <c r="AO154" s="73"/>
      <c r="AP154" s="73"/>
      <c r="AQ154" s="73"/>
      <c r="AR154" s="73"/>
      <c r="AS154" s="73"/>
      <c r="AT154" s="73"/>
      <c r="AU154" s="73"/>
      <c r="AV154" s="73"/>
      <c r="AW154" s="73"/>
      <c r="AX154" s="73"/>
      <c r="AY154" s="73"/>
      <c r="AZ154" s="73"/>
      <c r="BA154" s="73"/>
      <c r="BB154" s="73"/>
      <c r="BC154" s="73"/>
      <c r="BD154" s="73"/>
      <c r="BE154" s="73"/>
      <c r="BF154" s="73"/>
      <c r="BG154" s="73"/>
      <c r="BH154" s="73"/>
      <c r="BI154" s="73"/>
      <c r="BJ154" s="73"/>
      <c r="BK154" s="73"/>
      <c r="BL154" s="73"/>
      <c r="BM154" s="73"/>
      <c r="BN154" s="73"/>
      <c r="BO154" s="73"/>
      <c r="BP154" s="73"/>
      <c r="BQ154" s="73"/>
      <c r="BR154" s="73"/>
      <c r="BS154" s="73"/>
      <c r="BT154" s="73"/>
      <c r="BU154" s="73"/>
      <c r="BV154" s="73"/>
      <c r="BW154" s="73"/>
      <c r="BX154" s="73"/>
      <c r="BY154" s="73"/>
      <c r="BZ154" s="73"/>
      <c r="CA154" s="73"/>
      <c r="CB154" s="73"/>
      <c r="CC154" s="73"/>
      <c r="CD154" s="73"/>
      <c r="CE154" s="73"/>
      <c r="CF154" s="73"/>
      <c r="CG154" s="73"/>
    </row>
    <row r="155" spans="1:85">
      <c r="A155" s="73"/>
      <c r="B155" s="73"/>
      <c r="C155" s="73"/>
      <c r="D155" s="73"/>
      <c r="E155" s="73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  <c r="AA155" s="73"/>
      <c r="AB155" s="73"/>
      <c r="AC155" s="73"/>
      <c r="AD155" s="73"/>
      <c r="AE155" s="73"/>
      <c r="AF155" s="73"/>
      <c r="AG155" s="73"/>
      <c r="AH155" s="73"/>
      <c r="AI155" s="73"/>
      <c r="AJ155" s="73"/>
      <c r="AK155" s="73"/>
      <c r="AL155" s="73"/>
      <c r="AM155" s="73"/>
      <c r="AN155" s="73"/>
      <c r="AO155" s="73"/>
      <c r="AP155" s="73"/>
      <c r="AQ155" s="73"/>
      <c r="AR155" s="73"/>
      <c r="AS155" s="73"/>
      <c r="AT155" s="73"/>
      <c r="AU155" s="73"/>
      <c r="AV155" s="73"/>
      <c r="AW155" s="73"/>
      <c r="AX155" s="73"/>
      <c r="AY155" s="73"/>
      <c r="AZ155" s="73"/>
      <c r="BA155" s="73"/>
      <c r="BB155" s="73"/>
      <c r="BC155" s="73"/>
      <c r="BD155" s="73"/>
      <c r="BE155" s="73"/>
      <c r="BF155" s="73"/>
      <c r="BG155" s="73"/>
      <c r="BH155" s="73"/>
      <c r="BI155" s="73"/>
      <c r="BJ155" s="73"/>
      <c r="BK155" s="73"/>
      <c r="BL155" s="73"/>
      <c r="BM155" s="73"/>
      <c r="BN155" s="73"/>
      <c r="BO155" s="73"/>
      <c r="BP155" s="73"/>
      <c r="BQ155" s="73"/>
      <c r="BR155" s="73"/>
      <c r="BS155" s="73"/>
      <c r="BT155" s="73"/>
      <c r="BU155" s="73"/>
      <c r="BV155" s="73"/>
      <c r="BW155" s="73"/>
      <c r="BX155" s="73"/>
      <c r="BY155" s="73"/>
      <c r="BZ155" s="73"/>
      <c r="CA155" s="73"/>
      <c r="CB155" s="73"/>
      <c r="CC155" s="73"/>
      <c r="CD155" s="73"/>
      <c r="CE155" s="73"/>
      <c r="CF155" s="73"/>
      <c r="CG155" s="73"/>
    </row>
    <row r="156" spans="1:85">
      <c r="A156" s="73"/>
      <c r="B156" s="73"/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  <c r="AA156" s="73"/>
      <c r="AB156" s="73"/>
      <c r="AC156" s="73"/>
      <c r="AD156" s="73"/>
      <c r="AE156" s="73"/>
      <c r="AF156" s="73"/>
      <c r="AG156" s="73"/>
      <c r="AH156" s="73"/>
      <c r="AI156" s="73"/>
      <c r="AJ156" s="73"/>
      <c r="AK156" s="73"/>
      <c r="AL156" s="73"/>
      <c r="AM156" s="73"/>
      <c r="AN156" s="73"/>
      <c r="AO156" s="73"/>
      <c r="AP156" s="73"/>
      <c r="AQ156" s="73"/>
      <c r="AR156" s="73"/>
      <c r="AS156" s="73"/>
      <c r="AT156" s="73"/>
      <c r="AU156" s="73"/>
      <c r="AV156" s="73"/>
      <c r="AW156" s="73"/>
      <c r="AX156" s="73"/>
      <c r="AY156" s="73"/>
      <c r="AZ156" s="73"/>
      <c r="BA156" s="73"/>
      <c r="BB156" s="73"/>
      <c r="BC156" s="73"/>
      <c r="BD156" s="73"/>
      <c r="BE156" s="73"/>
      <c r="BF156" s="73"/>
      <c r="BG156" s="73"/>
      <c r="BH156" s="73"/>
      <c r="BI156" s="73"/>
      <c r="BJ156" s="73"/>
      <c r="BK156" s="73"/>
      <c r="BL156" s="73"/>
      <c r="BM156" s="73"/>
      <c r="BN156" s="73"/>
      <c r="BO156" s="73"/>
      <c r="BP156" s="73"/>
      <c r="BQ156" s="73"/>
      <c r="BR156" s="73"/>
      <c r="BS156" s="73"/>
      <c r="BT156" s="73"/>
      <c r="BU156" s="73"/>
      <c r="BV156" s="73"/>
      <c r="BW156" s="73"/>
      <c r="BX156" s="73"/>
      <c r="BY156" s="73"/>
      <c r="BZ156" s="73"/>
      <c r="CA156" s="73"/>
      <c r="CB156" s="73"/>
      <c r="CC156" s="73"/>
      <c r="CD156" s="73"/>
      <c r="CE156" s="73"/>
      <c r="CF156" s="73"/>
      <c r="CG156" s="73"/>
    </row>
    <row r="157" spans="1:85">
      <c r="A157" s="73"/>
      <c r="B157" s="73"/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  <c r="AA157" s="73"/>
      <c r="AB157" s="73"/>
      <c r="AC157" s="73"/>
      <c r="AD157" s="73"/>
      <c r="AE157" s="73"/>
      <c r="AF157" s="73"/>
      <c r="AG157" s="73"/>
      <c r="AH157" s="73"/>
      <c r="AI157" s="73"/>
      <c r="AJ157" s="73"/>
      <c r="AK157" s="73"/>
      <c r="AL157" s="73"/>
      <c r="AM157" s="73"/>
      <c r="AN157" s="73"/>
      <c r="AO157" s="73"/>
      <c r="AP157" s="73"/>
      <c r="AQ157" s="73"/>
      <c r="AR157" s="73"/>
      <c r="AS157" s="73"/>
      <c r="AT157" s="73"/>
      <c r="AU157" s="73"/>
      <c r="AV157" s="73"/>
      <c r="AW157" s="73"/>
      <c r="AX157" s="73"/>
      <c r="AY157" s="73"/>
      <c r="AZ157" s="73"/>
      <c r="BA157" s="73"/>
      <c r="BB157" s="73"/>
      <c r="BC157" s="73"/>
      <c r="BD157" s="73"/>
      <c r="BE157" s="73"/>
      <c r="BF157" s="73"/>
      <c r="BG157" s="73"/>
      <c r="BH157" s="73"/>
      <c r="BI157" s="73"/>
      <c r="BJ157" s="73"/>
      <c r="BK157" s="73"/>
      <c r="BL157" s="73"/>
      <c r="BM157" s="73"/>
      <c r="BN157" s="73"/>
      <c r="BO157" s="73"/>
      <c r="BP157" s="73"/>
      <c r="BQ157" s="73"/>
      <c r="BR157" s="73"/>
      <c r="BS157" s="73"/>
      <c r="BT157" s="73"/>
      <c r="BU157" s="73"/>
      <c r="BV157" s="73"/>
      <c r="BW157" s="73"/>
      <c r="BX157" s="73"/>
      <c r="BY157" s="73"/>
      <c r="BZ157" s="73"/>
      <c r="CA157" s="73"/>
      <c r="CB157" s="73"/>
      <c r="CC157" s="73"/>
      <c r="CD157" s="73"/>
      <c r="CE157" s="73"/>
      <c r="CF157" s="73"/>
      <c r="CG157" s="73"/>
    </row>
    <row r="158" spans="1:85">
      <c r="A158" s="73"/>
      <c r="B158" s="73"/>
      <c r="C158" s="73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  <c r="AA158" s="73"/>
      <c r="AB158" s="73"/>
      <c r="AC158" s="73"/>
      <c r="AD158" s="73"/>
      <c r="AE158" s="73"/>
      <c r="AF158" s="73"/>
      <c r="AG158" s="73"/>
      <c r="AH158" s="73"/>
      <c r="AI158" s="73"/>
      <c r="AJ158" s="73"/>
      <c r="AK158" s="73"/>
      <c r="AL158" s="73"/>
      <c r="AM158" s="73"/>
      <c r="AN158" s="73"/>
      <c r="AO158" s="73"/>
      <c r="AP158" s="73"/>
      <c r="AQ158" s="73"/>
      <c r="AR158" s="73"/>
      <c r="AS158" s="73"/>
      <c r="AT158" s="73"/>
      <c r="AU158" s="73"/>
      <c r="AV158" s="73"/>
      <c r="AW158" s="73"/>
      <c r="AX158" s="73"/>
      <c r="AY158" s="73"/>
      <c r="AZ158" s="73"/>
      <c r="BA158" s="73"/>
      <c r="BB158" s="73"/>
      <c r="BC158" s="73"/>
      <c r="BD158" s="73"/>
      <c r="BE158" s="73"/>
      <c r="BF158" s="73"/>
      <c r="BG158" s="73"/>
      <c r="BH158" s="73"/>
      <c r="BI158" s="73"/>
      <c r="BJ158" s="73"/>
      <c r="BK158" s="73"/>
      <c r="BL158" s="73"/>
      <c r="BM158" s="73"/>
      <c r="BN158" s="73"/>
      <c r="BO158" s="73"/>
      <c r="BP158" s="73"/>
      <c r="BQ158" s="73"/>
      <c r="BR158" s="73"/>
      <c r="BS158" s="73"/>
      <c r="BT158" s="73"/>
      <c r="BU158" s="73"/>
      <c r="BV158" s="73"/>
      <c r="BW158" s="73"/>
      <c r="BX158" s="73"/>
      <c r="BY158" s="73"/>
      <c r="BZ158" s="73"/>
      <c r="CA158" s="73"/>
      <c r="CB158" s="73"/>
      <c r="CC158" s="73"/>
      <c r="CD158" s="73"/>
      <c r="CE158" s="73"/>
      <c r="CF158" s="73"/>
      <c r="CG158" s="73"/>
    </row>
    <row r="159" spans="1:85">
      <c r="A159" s="73"/>
      <c r="B159" s="73"/>
      <c r="C159" s="73"/>
      <c r="D159" s="73"/>
      <c r="E159" s="73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  <c r="AA159" s="73"/>
      <c r="AB159" s="73"/>
      <c r="AC159" s="73"/>
      <c r="AD159" s="73"/>
      <c r="AE159" s="73"/>
      <c r="AF159" s="73"/>
      <c r="AG159" s="73"/>
      <c r="AH159" s="73"/>
      <c r="AI159" s="73"/>
      <c r="AJ159" s="73"/>
      <c r="AK159" s="73"/>
      <c r="AL159" s="73"/>
      <c r="AM159" s="73"/>
      <c r="AN159" s="73"/>
      <c r="AO159" s="73"/>
      <c r="AP159" s="73"/>
      <c r="AQ159" s="73"/>
      <c r="AR159" s="73"/>
      <c r="AS159" s="73"/>
      <c r="AT159" s="73"/>
      <c r="AU159" s="73"/>
      <c r="AV159" s="73"/>
      <c r="AW159" s="73"/>
      <c r="AX159" s="73"/>
      <c r="AY159" s="73"/>
      <c r="AZ159" s="73"/>
      <c r="BA159" s="73"/>
      <c r="BB159" s="73"/>
      <c r="BC159" s="73"/>
      <c r="BD159" s="73"/>
      <c r="BE159" s="73"/>
      <c r="BF159" s="73"/>
      <c r="BG159" s="73"/>
      <c r="BH159" s="73"/>
      <c r="BI159" s="73"/>
      <c r="BJ159" s="73"/>
      <c r="BK159" s="73"/>
      <c r="BL159" s="73"/>
      <c r="BM159" s="73"/>
      <c r="BN159" s="73"/>
      <c r="BO159" s="73"/>
      <c r="BP159" s="73"/>
      <c r="BQ159" s="73"/>
      <c r="BR159" s="73"/>
      <c r="BS159" s="73"/>
      <c r="BT159" s="73"/>
      <c r="BU159" s="73"/>
      <c r="BV159" s="73"/>
      <c r="BW159" s="73"/>
      <c r="BX159" s="73"/>
      <c r="BY159" s="73"/>
      <c r="BZ159" s="73"/>
      <c r="CA159" s="73"/>
      <c r="CB159" s="73"/>
      <c r="CC159" s="73"/>
      <c r="CD159" s="73"/>
      <c r="CE159" s="73"/>
      <c r="CF159" s="73"/>
      <c r="CG159" s="73"/>
    </row>
    <row r="160" spans="1:85">
      <c r="A160" s="73"/>
      <c r="B160" s="73"/>
      <c r="C160" s="73"/>
      <c r="D160" s="73"/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3"/>
      <c r="Q160" s="73"/>
      <c r="R160" s="73"/>
      <c r="S160" s="73"/>
      <c r="T160" s="73"/>
      <c r="U160" s="73"/>
      <c r="V160" s="73"/>
      <c r="W160" s="73"/>
      <c r="X160" s="73"/>
      <c r="Y160" s="73"/>
      <c r="Z160" s="73"/>
      <c r="AA160" s="73"/>
      <c r="AB160" s="73"/>
      <c r="AC160" s="73"/>
      <c r="AD160" s="73"/>
      <c r="AE160" s="73"/>
      <c r="AF160" s="73"/>
      <c r="AG160" s="73"/>
      <c r="AH160" s="73"/>
      <c r="AI160" s="73"/>
      <c r="AJ160" s="73"/>
      <c r="AK160" s="73"/>
      <c r="AL160" s="73"/>
      <c r="AM160" s="73"/>
      <c r="AN160" s="73"/>
      <c r="AO160" s="73"/>
      <c r="AP160" s="73"/>
      <c r="AQ160" s="73"/>
      <c r="AR160" s="73"/>
      <c r="AS160" s="73"/>
      <c r="AT160" s="73"/>
      <c r="AU160" s="73"/>
      <c r="AV160" s="73"/>
      <c r="AW160" s="73"/>
      <c r="AX160" s="73"/>
      <c r="AY160" s="73"/>
      <c r="AZ160" s="73"/>
      <c r="BA160" s="73"/>
      <c r="BB160" s="73"/>
      <c r="BC160" s="73"/>
      <c r="BD160" s="73"/>
      <c r="BE160" s="73"/>
      <c r="BF160" s="73"/>
      <c r="BG160" s="73"/>
      <c r="BH160" s="73"/>
      <c r="BI160" s="73"/>
      <c r="BJ160" s="73"/>
      <c r="BK160" s="73"/>
      <c r="BL160" s="73"/>
      <c r="BM160" s="73"/>
      <c r="BN160" s="73"/>
      <c r="BO160" s="73"/>
      <c r="BP160" s="73"/>
      <c r="BQ160" s="73"/>
      <c r="BR160" s="73"/>
      <c r="BS160" s="73"/>
      <c r="BT160" s="73"/>
      <c r="BU160" s="73"/>
      <c r="BV160" s="73"/>
      <c r="BW160" s="73"/>
      <c r="BX160" s="73"/>
      <c r="BY160" s="73"/>
      <c r="BZ160" s="73"/>
      <c r="CA160" s="73"/>
      <c r="CB160" s="73"/>
      <c r="CC160" s="73"/>
      <c r="CD160" s="73"/>
      <c r="CE160" s="73"/>
      <c r="CF160" s="73"/>
      <c r="CG160" s="73"/>
    </row>
    <row r="161" spans="1:85">
      <c r="A161" s="73"/>
      <c r="B161" s="73"/>
      <c r="C161" s="73"/>
      <c r="D161" s="73"/>
      <c r="E161" s="73"/>
      <c r="F161" s="73"/>
      <c r="G161" s="73"/>
      <c r="H161" s="73"/>
      <c r="I161" s="73"/>
      <c r="J161" s="73"/>
      <c r="K161" s="73"/>
      <c r="L161" s="73"/>
      <c r="M161" s="73"/>
      <c r="N161" s="73"/>
      <c r="O161" s="73"/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  <c r="AA161" s="73"/>
      <c r="AB161" s="73"/>
      <c r="AC161" s="73"/>
      <c r="AD161" s="73"/>
      <c r="AE161" s="73"/>
      <c r="AF161" s="73"/>
      <c r="AG161" s="73"/>
      <c r="AH161" s="73"/>
      <c r="AI161" s="73"/>
      <c r="AJ161" s="73"/>
      <c r="AK161" s="73"/>
      <c r="AL161" s="73"/>
      <c r="AM161" s="73"/>
      <c r="AN161" s="73"/>
      <c r="AO161" s="73"/>
      <c r="AP161" s="73"/>
      <c r="AQ161" s="73"/>
      <c r="AR161" s="73"/>
      <c r="AS161" s="73"/>
      <c r="AT161" s="73"/>
      <c r="AU161" s="73"/>
      <c r="AV161" s="73"/>
      <c r="AW161" s="73"/>
      <c r="AX161" s="73"/>
      <c r="AY161" s="73"/>
      <c r="AZ161" s="73"/>
      <c r="BA161" s="73"/>
      <c r="BB161" s="73"/>
      <c r="BC161" s="73"/>
      <c r="BD161" s="73"/>
      <c r="BE161" s="73"/>
      <c r="BF161" s="73"/>
      <c r="BG161" s="73"/>
      <c r="BH161" s="73"/>
      <c r="BI161" s="73"/>
      <c r="BJ161" s="73"/>
      <c r="BK161" s="73"/>
      <c r="BL161" s="73"/>
      <c r="BM161" s="73"/>
      <c r="BN161" s="73"/>
      <c r="BO161" s="73"/>
      <c r="BP161" s="73"/>
      <c r="BQ161" s="73"/>
      <c r="BR161" s="73"/>
      <c r="BS161" s="73"/>
      <c r="BT161" s="73"/>
      <c r="BU161" s="73"/>
      <c r="BV161" s="73"/>
      <c r="BW161" s="73"/>
      <c r="BX161" s="73"/>
      <c r="BY161" s="73"/>
      <c r="BZ161" s="73"/>
      <c r="CA161" s="73"/>
      <c r="CB161" s="73"/>
      <c r="CC161" s="73"/>
      <c r="CD161" s="73"/>
      <c r="CE161" s="73"/>
      <c r="CF161" s="73"/>
      <c r="CG161" s="73"/>
    </row>
    <row r="162" spans="1:85">
      <c r="A162" s="73"/>
      <c r="B162" s="73"/>
      <c r="C162" s="73"/>
      <c r="D162" s="73"/>
      <c r="E162" s="73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  <c r="AA162" s="73"/>
      <c r="AB162" s="73"/>
      <c r="AC162" s="73"/>
      <c r="AD162" s="73"/>
      <c r="AE162" s="73"/>
      <c r="AF162" s="73"/>
      <c r="AG162" s="73"/>
      <c r="AH162" s="73"/>
      <c r="AI162" s="73"/>
      <c r="AJ162" s="73"/>
      <c r="AK162" s="73"/>
      <c r="AL162" s="73"/>
      <c r="AM162" s="73"/>
      <c r="AN162" s="73"/>
      <c r="AO162" s="73"/>
      <c r="AP162" s="73"/>
      <c r="AQ162" s="73"/>
      <c r="AR162" s="73"/>
      <c r="AS162" s="73"/>
      <c r="AT162" s="73"/>
      <c r="AU162" s="73"/>
      <c r="AV162" s="73"/>
      <c r="AW162" s="73"/>
      <c r="AX162" s="73"/>
      <c r="AY162" s="73"/>
      <c r="AZ162" s="73"/>
      <c r="BA162" s="73"/>
      <c r="BB162" s="73"/>
      <c r="BC162" s="73"/>
      <c r="BD162" s="73"/>
      <c r="BE162" s="73"/>
      <c r="BF162" s="73"/>
      <c r="BG162" s="73"/>
      <c r="BH162" s="73"/>
      <c r="BI162" s="73"/>
      <c r="BJ162" s="73"/>
      <c r="BK162" s="73"/>
      <c r="BL162" s="73"/>
      <c r="BM162" s="73"/>
      <c r="BN162" s="73"/>
      <c r="BO162" s="73"/>
      <c r="BP162" s="73"/>
      <c r="BQ162" s="73"/>
      <c r="BR162" s="73"/>
      <c r="BS162" s="73"/>
      <c r="BT162" s="73"/>
      <c r="BU162" s="73"/>
      <c r="BV162" s="73"/>
      <c r="BW162" s="73"/>
      <c r="BX162" s="73"/>
      <c r="BY162" s="73"/>
      <c r="BZ162" s="73"/>
      <c r="CA162" s="73"/>
      <c r="CB162" s="73"/>
      <c r="CC162" s="73"/>
      <c r="CD162" s="73"/>
      <c r="CE162" s="73"/>
      <c r="CF162" s="73"/>
      <c r="CG162" s="73"/>
    </row>
    <row r="163" spans="1:85">
      <c r="A163" s="73"/>
      <c r="B163" s="73"/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  <c r="AA163" s="73"/>
      <c r="AB163" s="73"/>
      <c r="AC163" s="73"/>
      <c r="AD163" s="73"/>
      <c r="AE163" s="73"/>
      <c r="AF163" s="73"/>
      <c r="AG163" s="73"/>
      <c r="AH163" s="73"/>
      <c r="AI163" s="73"/>
      <c r="AJ163" s="73"/>
      <c r="AK163" s="73"/>
      <c r="AL163" s="73"/>
      <c r="AM163" s="73"/>
      <c r="AN163" s="73"/>
      <c r="AO163" s="73"/>
      <c r="AP163" s="73"/>
      <c r="AQ163" s="73"/>
      <c r="AR163" s="73"/>
      <c r="AS163" s="73"/>
      <c r="AT163" s="73"/>
      <c r="AU163" s="73"/>
      <c r="AV163" s="73"/>
      <c r="AW163" s="73"/>
      <c r="AX163" s="73"/>
      <c r="AY163" s="73"/>
      <c r="AZ163" s="73"/>
      <c r="BA163" s="73"/>
      <c r="BB163" s="73"/>
      <c r="BC163" s="73"/>
      <c r="BD163" s="73"/>
      <c r="BE163" s="73"/>
      <c r="BF163" s="73"/>
      <c r="BG163" s="73"/>
      <c r="BH163" s="73"/>
      <c r="BI163" s="73"/>
      <c r="BJ163" s="73"/>
      <c r="BK163" s="73"/>
      <c r="BL163" s="73"/>
      <c r="BM163" s="73"/>
      <c r="BN163" s="73"/>
      <c r="BO163" s="73"/>
      <c r="BP163" s="73"/>
      <c r="BQ163" s="73"/>
      <c r="BR163" s="73"/>
      <c r="BS163" s="73"/>
      <c r="BT163" s="73"/>
      <c r="BU163" s="73"/>
      <c r="BV163" s="73"/>
      <c r="BW163" s="73"/>
      <c r="BX163" s="73"/>
      <c r="BY163" s="73"/>
      <c r="BZ163" s="73"/>
      <c r="CA163" s="73"/>
      <c r="CB163" s="73"/>
      <c r="CC163" s="73"/>
      <c r="CD163" s="73"/>
      <c r="CE163" s="73"/>
      <c r="CF163" s="73"/>
      <c r="CG163" s="73"/>
    </row>
    <row r="164" spans="1:85">
      <c r="A164" s="73"/>
      <c r="B164" s="73"/>
      <c r="C164" s="73"/>
      <c r="D164" s="73"/>
      <c r="E164" s="73"/>
      <c r="F164" s="73"/>
      <c r="G164" s="73"/>
      <c r="H164" s="73"/>
      <c r="I164" s="73"/>
      <c r="J164" s="73"/>
      <c r="K164" s="73"/>
      <c r="L164" s="73"/>
      <c r="M164" s="73"/>
      <c r="N164" s="73"/>
      <c r="O164" s="73"/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  <c r="AA164" s="73"/>
      <c r="AB164" s="73"/>
      <c r="AC164" s="73"/>
      <c r="AD164" s="73"/>
      <c r="AE164" s="73"/>
      <c r="AF164" s="73"/>
      <c r="AG164" s="73"/>
      <c r="AH164" s="73"/>
      <c r="AI164" s="73"/>
      <c r="AJ164" s="73"/>
      <c r="AK164" s="73"/>
      <c r="AL164" s="73"/>
      <c r="AM164" s="73"/>
      <c r="AN164" s="73"/>
      <c r="AO164" s="73"/>
      <c r="AP164" s="73"/>
      <c r="AQ164" s="73"/>
      <c r="AR164" s="73"/>
      <c r="AS164" s="73"/>
      <c r="AT164" s="73"/>
      <c r="AU164" s="73"/>
      <c r="AV164" s="73"/>
      <c r="AW164" s="73"/>
      <c r="AX164" s="73"/>
      <c r="AY164" s="73"/>
      <c r="AZ164" s="73"/>
      <c r="BA164" s="73"/>
      <c r="BB164" s="73"/>
      <c r="BC164" s="73"/>
      <c r="BD164" s="73"/>
      <c r="BE164" s="73"/>
      <c r="BF164" s="73"/>
      <c r="BG164" s="73"/>
      <c r="BH164" s="73"/>
      <c r="BI164" s="73"/>
      <c r="BJ164" s="73"/>
      <c r="BK164" s="73"/>
      <c r="BL164" s="73"/>
      <c r="BM164" s="73"/>
      <c r="BN164" s="73"/>
      <c r="BO164" s="73"/>
      <c r="BP164" s="73"/>
      <c r="BQ164" s="73"/>
      <c r="BR164" s="73"/>
      <c r="BS164" s="73"/>
      <c r="BT164" s="73"/>
      <c r="BU164" s="73"/>
      <c r="BV164" s="73"/>
      <c r="BW164" s="73"/>
      <c r="BX164" s="73"/>
      <c r="BY164" s="73"/>
      <c r="BZ164" s="73"/>
      <c r="CA164" s="73"/>
      <c r="CB164" s="73"/>
      <c r="CC164" s="73"/>
      <c r="CD164" s="73"/>
      <c r="CE164" s="73"/>
      <c r="CF164" s="73"/>
      <c r="CG164" s="73"/>
    </row>
    <row r="165" spans="1:85">
      <c r="A165" s="73"/>
      <c r="B165" s="73"/>
      <c r="C165" s="73"/>
      <c r="D165" s="73"/>
      <c r="E165" s="73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  <c r="AA165" s="73"/>
      <c r="AB165" s="73"/>
      <c r="AC165" s="73"/>
      <c r="AD165" s="73"/>
      <c r="AE165" s="73"/>
      <c r="AF165" s="73"/>
      <c r="AG165" s="73"/>
      <c r="AH165" s="73"/>
      <c r="AI165" s="73"/>
      <c r="AJ165" s="73"/>
      <c r="AK165" s="73"/>
      <c r="AL165" s="73"/>
      <c r="AM165" s="73"/>
      <c r="AN165" s="73"/>
      <c r="AO165" s="73"/>
      <c r="AP165" s="73"/>
      <c r="AQ165" s="73"/>
      <c r="AR165" s="73"/>
      <c r="AS165" s="73"/>
      <c r="AT165" s="73"/>
      <c r="AU165" s="73"/>
      <c r="AV165" s="73"/>
      <c r="AW165" s="73"/>
      <c r="AX165" s="73"/>
      <c r="AY165" s="73"/>
      <c r="AZ165" s="73"/>
      <c r="BA165" s="73"/>
      <c r="BB165" s="73"/>
      <c r="BC165" s="73"/>
      <c r="BD165" s="73"/>
      <c r="BE165" s="73"/>
      <c r="BF165" s="73"/>
      <c r="BG165" s="73"/>
      <c r="BH165" s="73"/>
      <c r="BI165" s="73"/>
      <c r="BJ165" s="73"/>
      <c r="BK165" s="73"/>
      <c r="BL165" s="73"/>
      <c r="BM165" s="73"/>
      <c r="BN165" s="73"/>
      <c r="BO165" s="73"/>
      <c r="BP165" s="73"/>
      <c r="BQ165" s="73"/>
      <c r="BR165" s="73"/>
      <c r="BS165" s="73"/>
      <c r="BT165" s="73"/>
      <c r="BU165" s="73"/>
      <c r="BV165" s="73"/>
      <c r="BW165" s="73"/>
      <c r="BX165" s="73"/>
      <c r="BY165" s="73"/>
      <c r="BZ165" s="73"/>
      <c r="CA165" s="73"/>
      <c r="CB165" s="73"/>
      <c r="CC165" s="73"/>
      <c r="CD165" s="73"/>
      <c r="CE165" s="73"/>
      <c r="CF165" s="73"/>
      <c r="CG165" s="73"/>
    </row>
    <row r="166" spans="1:85">
      <c r="A166" s="73"/>
      <c r="B166" s="73"/>
      <c r="C166" s="73"/>
      <c r="D166" s="73"/>
      <c r="E166" s="73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  <c r="AA166" s="73"/>
      <c r="AB166" s="73"/>
      <c r="AC166" s="73"/>
      <c r="AD166" s="73"/>
      <c r="AE166" s="73"/>
      <c r="AF166" s="73"/>
      <c r="AG166" s="73"/>
      <c r="AH166" s="73"/>
      <c r="AI166" s="73"/>
      <c r="AJ166" s="73"/>
      <c r="AK166" s="73"/>
      <c r="AL166" s="73"/>
      <c r="AM166" s="73"/>
      <c r="AN166" s="73"/>
      <c r="AO166" s="73"/>
      <c r="AP166" s="73"/>
      <c r="AQ166" s="73"/>
      <c r="AR166" s="73"/>
      <c r="AS166" s="73"/>
      <c r="AT166" s="73"/>
      <c r="AU166" s="73"/>
      <c r="AV166" s="73"/>
      <c r="AW166" s="73"/>
      <c r="AX166" s="73"/>
      <c r="AY166" s="73"/>
      <c r="AZ166" s="73"/>
      <c r="BA166" s="73"/>
      <c r="BB166" s="73"/>
      <c r="BC166" s="73"/>
      <c r="BD166" s="73"/>
      <c r="BE166" s="73"/>
      <c r="BF166" s="73"/>
      <c r="BG166" s="73"/>
      <c r="BH166" s="73"/>
      <c r="BI166" s="73"/>
      <c r="BJ166" s="73"/>
      <c r="BK166" s="73"/>
      <c r="BL166" s="73"/>
      <c r="BM166" s="73"/>
      <c r="BN166" s="73"/>
      <c r="BO166" s="73"/>
      <c r="BP166" s="73"/>
      <c r="BQ166" s="73"/>
      <c r="BR166" s="73"/>
      <c r="BS166" s="73"/>
      <c r="BT166" s="73"/>
      <c r="BU166" s="73"/>
      <c r="BV166" s="73"/>
      <c r="BW166" s="73"/>
      <c r="BX166" s="73"/>
      <c r="BY166" s="73"/>
      <c r="BZ166" s="73"/>
      <c r="CA166" s="73"/>
      <c r="CB166" s="73"/>
      <c r="CC166" s="73"/>
      <c r="CD166" s="73"/>
      <c r="CE166" s="73"/>
      <c r="CF166" s="73"/>
      <c r="CG166" s="7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D1994-F0BE-4AE1-8AE0-33C27F0944D4}">
  <dimension ref="A1:AA62"/>
  <sheetViews>
    <sheetView workbookViewId="0">
      <selection activeCell="I32" sqref="I32"/>
    </sheetView>
  </sheetViews>
  <sheetFormatPr defaultRowHeight="14.4"/>
  <cols>
    <col min="1" max="1" width="5.88671875" customWidth="1"/>
    <col min="2" max="2" width="28.77734375" customWidth="1"/>
    <col min="3" max="3" width="10.21875" customWidth="1"/>
    <col min="4" max="4" width="11.33203125" customWidth="1"/>
    <col min="5" max="5" width="9.109375" customWidth="1"/>
    <col min="6" max="6" width="3.109375" customWidth="1"/>
  </cols>
  <sheetData>
    <row r="1" spans="1:27" ht="27.6">
      <c r="A1" s="115" t="s">
        <v>14</v>
      </c>
      <c r="B1" s="295" t="s">
        <v>74</v>
      </c>
      <c r="C1" s="295"/>
      <c r="D1" s="295"/>
      <c r="E1" s="295"/>
      <c r="F1" s="29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74"/>
      <c r="T1" s="74"/>
      <c r="U1" s="74"/>
      <c r="V1" s="74"/>
      <c r="W1" s="74"/>
      <c r="X1" s="74"/>
      <c r="Y1" s="74"/>
      <c r="Z1" s="74"/>
      <c r="AA1" s="74"/>
    </row>
    <row r="2" spans="1:27" ht="18.600000000000001">
      <c r="A2" s="129"/>
      <c r="B2" s="214" t="s">
        <v>0</v>
      </c>
      <c r="C2" s="117" t="s">
        <v>5</v>
      </c>
      <c r="D2" s="119" t="s">
        <v>10</v>
      </c>
      <c r="E2" s="118" t="s">
        <v>13</v>
      </c>
      <c r="F2" s="120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74"/>
      <c r="T2" s="74"/>
      <c r="U2" s="74"/>
      <c r="V2" s="74"/>
      <c r="W2" s="74"/>
      <c r="X2" s="74"/>
      <c r="Y2" s="74"/>
      <c r="Z2" s="74"/>
      <c r="AA2" s="74"/>
    </row>
    <row r="3" spans="1:27" ht="18.600000000000001">
      <c r="A3" s="130">
        <v>1</v>
      </c>
      <c r="B3" s="121" t="s">
        <v>44</v>
      </c>
      <c r="C3" s="122">
        <v>17</v>
      </c>
      <c r="D3" s="256">
        <v>2101</v>
      </c>
      <c r="E3" s="218">
        <v>140.06666666666666</v>
      </c>
      <c r="F3" s="28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74"/>
      <c r="T3" s="74"/>
      <c r="U3" s="74"/>
      <c r="V3" s="74"/>
      <c r="W3" s="74"/>
      <c r="X3" s="74"/>
      <c r="Y3" s="74"/>
      <c r="Z3" s="74"/>
      <c r="AA3" s="74"/>
    </row>
    <row r="4" spans="1:27" ht="18.600000000000001">
      <c r="A4" s="130">
        <v>2</v>
      </c>
      <c r="B4" s="121" t="s">
        <v>69</v>
      </c>
      <c r="C4" s="122">
        <v>17</v>
      </c>
      <c r="D4" s="256">
        <v>1921</v>
      </c>
      <c r="E4" s="218">
        <v>128.06666666666666</v>
      </c>
      <c r="F4" s="28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74"/>
      <c r="T4" s="74"/>
      <c r="U4" s="74"/>
      <c r="V4" s="74"/>
      <c r="W4" s="74"/>
      <c r="X4" s="74"/>
      <c r="Y4" s="74"/>
      <c r="Z4" s="74"/>
      <c r="AA4" s="74"/>
    </row>
    <row r="5" spans="1:27" ht="18.600000000000001">
      <c r="A5" s="130">
        <v>3</v>
      </c>
      <c r="B5" s="121" t="s">
        <v>65</v>
      </c>
      <c r="C5" s="122">
        <v>16</v>
      </c>
      <c r="D5" s="256">
        <v>2147</v>
      </c>
      <c r="E5" s="218">
        <v>143.13333333333333</v>
      </c>
      <c r="F5" s="28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74"/>
      <c r="T5" s="74"/>
      <c r="U5" s="74"/>
      <c r="V5" s="74"/>
      <c r="W5" s="74"/>
      <c r="X5" s="74"/>
      <c r="Y5" s="74"/>
      <c r="Z5" s="74"/>
      <c r="AA5" s="74"/>
    </row>
    <row r="6" spans="1:27" ht="18.600000000000001">
      <c r="A6" s="130">
        <v>4</v>
      </c>
      <c r="B6" s="121" t="s">
        <v>67</v>
      </c>
      <c r="C6" s="122">
        <v>14</v>
      </c>
      <c r="D6" s="256">
        <v>2036</v>
      </c>
      <c r="E6" s="218">
        <v>135.73333333333332</v>
      </c>
      <c r="F6" s="28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74"/>
      <c r="T6" s="74"/>
      <c r="U6" s="74"/>
      <c r="V6" s="74"/>
      <c r="W6" s="74"/>
      <c r="X6" s="74"/>
      <c r="Y6" s="74"/>
      <c r="Z6" s="74"/>
      <c r="AA6" s="74"/>
    </row>
    <row r="7" spans="1:27" ht="18.600000000000001">
      <c r="A7" s="130">
        <v>5</v>
      </c>
      <c r="B7" s="121" t="s">
        <v>56</v>
      </c>
      <c r="C7" s="125">
        <v>13</v>
      </c>
      <c r="D7" s="256">
        <v>1916</v>
      </c>
      <c r="E7" s="218">
        <v>127.73333333333333</v>
      </c>
      <c r="F7" s="286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74"/>
      <c r="T7" s="74"/>
      <c r="U7" s="74"/>
      <c r="V7" s="74"/>
      <c r="W7" s="74"/>
      <c r="X7" s="74"/>
      <c r="Y7" s="74"/>
      <c r="Z7" s="74"/>
      <c r="AA7" s="74"/>
    </row>
    <row r="8" spans="1:27" ht="18.600000000000001">
      <c r="A8" s="130">
        <v>6</v>
      </c>
      <c r="B8" s="126" t="s">
        <v>3</v>
      </c>
      <c r="C8" s="122">
        <v>12</v>
      </c>
      <c r="D8" s="256">
        <v>1980</v>
      </c>
      <c r="E8" s="218">
        <v>132</v>
      </c>
      <c r="F8" s="286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74"/>
      <c r="T8" s="74"/>
      <c r="U8" s="74"/>
      <c r="V8" s="74"/>
      <c r="W8" s="74"/>
      <c r="X8" s="74"/>
      <c r="Y8" s="74"/>
      <c r="Z8" s="74"/>
      <c r="AA8" s="74"/>
    </row>
    <row r="9" spans="1:27" ht="18.600000000000001">
      <c r="A9" s="130">
        <v>7</v>
      </c>
      <c r="B9" s="126" t="s">
        <v>19</v>
      </c>
      <c r="C9" s="122">
        <v>11</v>
      </c>
      <c r="D9" s="256">
        <v>1905</v>
      </c>
      <c r="E9" s="218">
        <v>127</v>
      </c>
      <c r="F9" s="286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74"/>
      <c r="T9" s="74"/>
      <c r="U9" s="74"/>
      <c r="V9" s="74"/>
      <c r="W9" s="74"/>
      <c r="X9" s="74"/>
      <c r="Y9" s="74"/>
      <c r="Z9" s="74"/>
      <c r="AA9" s="74"/>
    </row>
    <row r="10" spans="1:27" ht="18.600000000000001">
      <c r="A10" s="130">
        <v>8</v>
      </c>
      <c r="B10" s="121" t="s">
        <v>43</v>
      </c>
      <c r="C10" s="122">
        <v>7</v>
      </c>
      <c r="D10" s="256">
        <v>2015</v>
      </c>
      <c r="E10" s="218">
        <v>134.33333333333334</v>
      </c>
      <c r="F10" s="286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74"/>
      <c r="T10" s="74"/>
      <c r="U10" s="74"/>
      <c r="V10" s="74"/>
      <c r="W10" s="74"/>
      <c r="X10" s="74"/>
      <c r="Y10" s="74"/>
      <c r="Z10" s="74"/>
      <c r="AA10" s="74"/>
    </row>
    <row r="11" spans="1:27" ht="18.600000000000001">
      <c r="A11" s="130">
        <v>9</v>
      </c>
      <c r="B11" s="121" t="s">
        <v>68</v>
      </c>
      <c r="C11" s="122">
        <v>7</v>
      </c>
      <c r="D11" s="256">
        <v>1908</v>
      </c>
      <c r="E11" s="218">
        <v>127.2</v>
      </c>
      <c r="F11" s="286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74"/>
      <c r="T11" s="74"/>
      <c r="U11" s="74"/>
      <c r="V11" s="74"/>
      <c r="W11" s="74"/>
      <c r="X11" s="74"/>
      <c r="Y11" s="74"/>
      <c r="Z11" s="74"/>
      <c r="AA11" s="74"/>
    </row>
    <row r="12" spans="1:27" ht="18.600000000000001">
      <c r="A12" s="130">
        <v>10</v>
      </c>
      <c r="B12" s="121" t="s">
        <v>70</v>
      </c>
      <c r="C12" s="122">
        <v>7</v>
      </c>
      <c r="D12" s="256">
        <v>1854</v>
      </c>
      <c r="E12" s="218">
        <v>123.6</v>
      </c>
      <c r="F12" s="286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74"/>
      <c r="T12" s="74"/>
      <c r="U12" s="74"/>
      <c r="V12" s="74"/>
      <c r="W12" s="74"/>
      <c r="X12" s="74"/>
      <c r="Y12" s="74"/>
      <c r="Z12" s="74"/>
      <c r="AA12" s="74"/>
    </row>
    <row r="13" spans="1:27" ht="18.600000000000001" customHeight="1">
      <c r="A13" s="130">
        <v>11</v>
      </c>
      <c r="B13" s="121" t="s">
        <v>4</v>
      </c>
      <c r="C13" s="122">
        <v>6</v>
      </c>
      <c r="D13" s="256">
        <v>1920</v>
      </c>
      <c r="E13" s="218">
        <v>128</v>
      </c>
      <c r="F13" s="286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74"/>
      <c r="T13" s="74"/>
      <c r="U13" s="74"/>
      <c r="V13" s="74"/>
      <c r="W13" s="74"/>
      <c r="X13" s="74"/>
      <c r="Y13" s="74"/>
      <c r="Z13" s="74"/>
      <c r="AA13" s="74"/>
    </row>
    <row r="14" spans="1:27" ht="24.75" customHeight="1">
      <c r="A14" s="131"/>
      <c r="B14" s="214" t="s">
        <v>6</v>
      </c>
      <c r="C14" s="117" t="s">
        <v>5</v>
      </c>
      <c r="D14" s="119" t="s">
        <v>10</v>
      </c>
      <c r="E14" s="118" t="s">
        <v>13</v>
      </c>
      <c r="F14" s="120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74"/>
      <c r="T14" s="74"/>
      <c r="U14" s="74"/>
      <c r="V14" s="74"/>
      <c r="W14" s="74"/>
      <c r="X14" s="74"/>
      <c r="Y14" s="74"/>
      <c r="Z14" s="74"/>
      <c r="AA14" s="74"/>
    </row>
    <row r="15" spans="1:27" ht="18.600000000000001">
      <c r="A15" s="130">
        <v>1</v>
      </c>
      <c r="B15" s="121" t="s">
        <v>18</v>
      </c>
      <c r="C15" s="125">
        <v>17</v>
      </c>
      <c r="D15" s="257">
        <v>1978</v>
      </c>
      <c r="E15" s="218">
        <v>131.86666666666667</v>
      </c>
      <c r="F15" s="127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74"/>
      <c r="T15" s="74"/>
      <c r="U15" s="74"/>
      <c r="V15" s="74"/>
      <c r="W15" s="74"/>
      <c r="X15" s="74"/>
      <c r="Y15" s="74"/>
      <c r="Z15" s="74"/>
      <c r="AA15" s="74"/>
    </row>
    <row r="16" spans="1:27" ht="18.600000000000001">
      <c r="A16" s="130">
        <v>2</v>
      </c>
      <c r="B16" s="121" t="s">
        <v>47</v>
      </c>
      <c r="C16" s="122">
        <v>17</v>
      </c>
      <c r="D16" s="257">
        <v>1878</v>
      </c>
      <c r="E16" s="218">
        <v>125.2</v>
      </c>
      <c r="F16" s="127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74"/>
      <c r="T16" s="74"/>
      <c r="U16" s="74"/>
      <c r="V16" s="74"/>
      <c r="W16" s="74"/>
      <c r="X16" s="74"/>
      <c r="Y16" s="74"/>
      <c r="Z16" s="74"/>
      <c r="AA16" s="74"/>
    </row>
    <row r="17" spans="1:27" ht="18.600000000000001">
      <c r="A17" s="130">
        <v>3</v>
      </c>
      <c r="B17" s="121" t="s">
        <v>22</v>
      </c>
      <c r="C17" s="122">
        <v>17</v>
      </c>
      <c r="D17" s="257">
        <v>1834</v>
      </c>
      <c r="E17" s="218">
        <v>122.26666666666667</v>
      </c>
      <c r="F17" s="127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74"/>
      <c r="T17" s="74"/>
      <c r="U17" s="74"/>
      <c r="V17" s="74"/>
      <c r="W17" s="74"/>
      <c r="X17" s="74"/>
      <c r="Y17" s="74"/>
      <c r="Z17" s="74"/>
      <c r="AA17" s="74"/>
    </row>
    <row r="18" spans="1:27" ht="18.600000000000001">
      <c r="A18" s="130">
        <v>4</v>
      </c>
      <c r="B18" s="121" t="s">
        <v>23</v>
      </c>
      <c r="C18" s="122">
        <v>14</v>
      </c>
      <c r="D18" s="257">
        <v>1861</v>
      </c>
      <c r="E18" s="218">
        <v>124.06666666666666</v>
      </c>
      <c r="F18" s="127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74"/>
      <c r="T18" s="74"/>
      <c r="U18" s="74"/>
      <c r="V18" s="74"/>
      <c r="W18" s="74"/>
      <c r="X18" s="74"/>
      <c r="Y18" s="74"/>
      <c r="Z18" s="74"/>
      <c r="AA18" s="74"/>
    </row>
    <row r="19" spans="1:27" ht="18.600000000000001">
      <c r="A19" s="130">
        <v>5</v>
      </c>
      <c r="B19" s="121" t="s">
        <v>49</v>
      </c>
      <c r="C19" s="125">
        <v>14</v>
      </c>
      <c r="D19" s="257">
        <v>1835</v>
      </c>
      <c r="E19" s="218">
        <v>122.33333333333333</v>
      </c>
      <c r="F19" s="127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74"/>
      <c r="T19" s="74"/>
      <c r="U19" s="74"/>
      <c r="V19" s="74"/>
      <c r="W19" s="74"/>
      <c r="X19" s="74"/>
      <c r="Y19" s="74"/>
      <c r="Z19" s="74"/>
      <c r="AA19" s="74"/>
    </row>
    <row r="20" spans="1:27" ht="18.600000000000001">
      <c r="A20" s="130">
        <v>6</v>
      </c>
      <c r="B20" s="121" t="s">
        <v>21</v>
      </c>
      <c r="C20" s="125">
        <v>7</v>
      </c>
      <c r="D20" s="257">
        <v>1844</v>
      </c>
      <c r="E20" s="218">
        <v>122.93333333333334</v>
      </c>
      <c r="F20" s="127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74"/>
      <c r="T20" s="74"/>
      <c r="U20" s="74"/>
      <c r="V20" s="74"/>
      <c r="W20" s="74"/>
      <c r="X20" s="74"/>
      <c r="Y20" s="74"/>
      <c r="Z20" s="74"/>
      <c r="AA20" s="74"/>
    </row>
    <row r="21" spans="1:27" ht="18.600000000000001">
      <c r="A21" s="130">
        <v>7</v>
      </c>
      <c r="B21" s="121" t="s">
        <v>39</v>
      </c>
      <c r="C21" s="125">
        <v>0</v>
      </c>
      <c r="D21" s="257">
        <v>0</v>
      </c>
      <c r="E21" s="218">
        <v>0</v>
      </c>
      <c r="F21" s="127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74"/>
      <c r="T21" s="74"/>
      <c r="U21" s="74"/>
      <c r="V21" s="74"/>
      <c r="W21" s="74"/>
      <c r="X21" s="74"/>
      <c r="Y21" s="74"/>
      <c r="Z21" s="74"/>
      <c r="AA21" s="74"/>
    </row>
    <row r="22" spans="1:27" ht="18.600000000000001">
      <c r="A22" s="130">
        <v>8</v>
      </c>
      <c r="B22" s="121" t="s">
        <v>46</v>
      </c>
      <c r="C22" s="125">
        <v>0</v>
      </c>
      <c r="D22" s="257">
        <v>0</v>
      </c>
      <c r="E22" s="218">
        <v>0</v>
      </c>
      <c r="F22" s="127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74"/>
      <c r="T22" s="74"/>
      <c r="U22" s="74"/>
      <c r="V22" s="74"/>
      <c r="W22" s="74"/>
      <c r="X22" s="74"/>
      <c r="Y22" s="74"/>
      <c r="Z22" s="74"/>
      <c r="AA22" s="74"/>
    </row>
    <row r="23" spans="1:27" ht="18.600000000000001">
      <c r="A23" s="130">
        <v>9</v>
      </c>
      <c r="B23" s="121" t="s">
        <v>25</v>
      </c>
      <c r="C23" s="122">
        <v>0</v>
      </c>
      <c r="D23" s="257">
        <v>0</v>
      </c>
      <c r="E23" s="218">
        <v>0</v>
      </c>
      <c r="F23" s="127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74"/>
      <c r="T23" s="74"/>
      <c r="U23" s="74"/>
      <c r="V23" s="74"/>
      <c r="W23" s="74"/>
      <c r="X23" s="74"/>
      <c r="Y23" s="74"/>
      <c r="Z23" s="74"/>
      <c r="AA23" s="74"/>
    </row>
    <row r="24" spans="1:27" ht="19.2" hidden="1" customHeight="1">
      <c r="A24" s="130"/>
      <c r="B24" s="124"/>
      <c r="C24" s="128"/>
      <c r="D24" s="258"/>
      <c r="E24" s="255"/>
      <c r="F24" s="1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74"/>
      <c r="T24" s="74"/>
      <c r="U24" s="74"/>
      <c r="V24" s="74"/>
      <c r="W24" s="74"/>
      <c r="X24" s="74"/>
      <c r="Y24" s="74"/>
      <c r="Z24" s="74"/>
      <c r="AA24" s="74"/>
    </row>
    <row r="25" spans="1:27" ht="18.600000000000001">
      <c r="A25" s="132"/>
      <c r="B25" s="214" t="s">
        <v>26</v>
      </c>
      <c r="C25" s="117" t="s">
        <v>5</v>
      </c>
      <c r="D25" s="119" t="s">
        <v>10</v>
      </c>
      <c r="E25" s="118" t="s">
        <v>13</v>
      </c>
      <c r="F25" s="127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74"/>
      <c r="T25" s="74"/>
      <c r="U25" s="74"/>
      <c r="V25" s="74"/>
      <c r="W25" s="74"/>
      <c r="X25" s="74"/>
      <c r="Y25" s="74"/>
      <c r="Z25" s="74"/>
      <c r="AA25" s="74"/>
    </row>
    <row r="26" spans="1:27" ht="18.600000000000001">
      <c r="A26" s="130">
        <v>1</v>
      </c>
      <c r="B26" s="121" t="s">
        <v>24</v>
      </c>
      <c r="C26" s="122">
        <v>15</v>
      </c>
      <c r="D26" s="257">
        <v>1787</v>
      </c>
      <c r="E26" s="218">
        <v>119.13333333333334</v>
      </c>
      <c r="F26" s="127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74"/>
      <c r="T26" s="74"/>
      <c r="U26" s="74"/>
      <c r="V26" s="74"/>
      <c r="W26" s="74"/>
      <c r="X26" s="74"/>
      <c r="Y26" s="74"/>
      <c r="Z26" s="74"/>
      <c r="AA26" s="74"/>
    </row>
    <row r="27" spans="1:27" ht="18.600000000000001">
      <c r="A27" s="130">
        <v>2</v>
      </c>
      <c r="B27" s="121" t="s">
        <v>27</v>
      </c>
      <c r="C27" s="122">
        <v>14</v>
      </c>
      <c r="D27" s="257">
        <v>1766</v>
      </c>
      <c r="E27" s="218">
        <v>117.73333333333333</v>
      </c>
      <c r="F27" s="127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74"/>
      <c r="T27" s="74"/>
      <c r="U27" s="74"/>
      <c r="V27" s="74"/>
      <c r="W27" s="74"/>
      <c r="X27" s="74"/>
      <c r="Y27" s="74"/>
      <c r="Z27" s="74"/>
      <c r="AA27" s="74"/>
    </row>
    <row r="28" spans="1:27" ht="18.600000000000001">
      <c r="A28" s="130">
        <v>3</v>
      </c>
      <c r="B28" s="121" t="s">
        <v>31</v>
      </c>
      <c r="C28" s="122">
        <v>14</v>
      </c>
      <c r="D28" s="257">
        <v>1759</v>
      </c>
      <c r="E28" s="218">
        <v>117.26666666666667</v>
      </c>
      <c r="F28" s="127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74"/>
      <c r="T28" s="74"/>
      <c r="U28" s="74"/>
      <c r="V28" s="74"/>
      <c r="W28" s="74"/>
      <c r="X28" s="74"/>
      <c r="Y28" s="74"/>
      <c r="Z28" s="74"/>
      <c r="AA28" s="74"/>
    </row>
    <row r="29" spans="1:27" ht="18.600000000000001">
      <c r="A29" s="130">
        <v>4</v>
      </c>
      <c r="B29" s="121" t="s">
        <v>32</v>
      </c>
      <c r="C29" s="122">
        <v>13</v>
      </c>
      <c r="D29" s="257">
        <v>1714</v>
      </c>
      <c r="E29" s="218">
        <v>114.26666666666667</v>
      </c>
      <c r="F29" s="127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74"/>
      <c r="T29" s="74"/>
      <c r="U29" s="74"/>
      <c r="V29" s="74"/>
      <c r="W29" s="74"/>
      <c r="X29" s="74"/>
      <c r="Y29" s="74"/>
      <c r="Z29" s="74"/>
      <c r="AA29" s="74"/>
    </row>
    <row r="30" spans="1:27" ht="18.600000000000001">
      <c r="A30" s="130">
        <v>5</v>
      </c>
      <c r="B30" s="121" t="s">
        <v>60</v>
      </c>
      <c r="C30" s="122">
        <v>13</v>
      </c>
      <c r="D30" s="259">
        <v>1645</v>
      </c>
      <c r="E30" s="218">
        <v>109.66666666666667</v>
      </c>
      <c r="F30" s="127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74"/>
      <c r="T30" s="74"/>
      <c r="U30" s="74"/>
      <c r="V30" s="74"/>
      <c r="W30" s="74"/>
      <c r="X30" s="74"/>
      <c r="Y30" s="74"/>
      <c r="Z30" s="74"/>
      <c r="AA30" s="74"/>
    </row>
    <row r="31" spans="1:27" ht="18.600000000000001">
      <c r="A31" s="130">
        <v>6</v>
      </c>
      <c r="B31" s="121" t="s">
        <v>33</v>
      </c>
      <c r="C31" s="122">
        <v>13</v>
      </c>
      <c r="D31" s="259">
        <v>1613</v>
      </c>
      <c r="E31" s="218">
        <v>107.53333333333333</v>
      </c>
      <c r="F31" s="127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74"/>
      <c r="T31" s="74"/>
      <c r="U31" s="74"/>
      <c r="V31" s="74"/>
      <c r="W31" s="74"/>
      <c r="X31" s="74"/>
      <c r="Y31" s="74"/>
      <c r="Z31" s="74"/>
      <c r="AA31" s="74"/>
    </row>
    <row r="32" spans="1:27" ht="18.600000000000001">
      <c r="A32" s="130">
        <v>7</v>
      </c>
      <c r="B32" s="121" t="s">
        <v>29</v>
      </c>
      <c r="C32" s="122">
        <v>0</v>
      </c>
      <c r="D32" s="259">
        <v>0</v>
      </c>
      <c r="E32" s="218">
        <v>0</v>
      </c>
      <c r="F32" s="127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74"/>
      <c r="T32" s="74"/>
      <c r="U32" s="74"/>
      <c r="V32" s="74"/>
      <c r="W32" s="74"/>
      <c r="X32" s="74"/>
      <c r="Y32" s="74"/>
      <c r="Z32" s="74"/>
      <c r="AA32" s="74"/>
    </row>
    <row r="33" spans="1:27" ht="18.600000000000001">
      <c r="A33" s="130">
        <v>8</v>
      </c>
      <c r="B33" s="121" t="s">
        <v>28</v>
      </c>
      <c r="C33" s="125">
        <v>0</v>
      </c>
      <c r="D33" s="259">
        <v>0</v>
      </c>
      <c r="E33" s="218">
        <v>0</v>
      </c>
      <c r="F33" s="127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74"/>
      <c r="T33" s="74"/>
      <c r="U33" s="74"/>
      <c r="V33" s="74"/>
      <c r="W33" s="74"/>
      <c r="X33" s="74"/>
      <c r="Y33" s="74"/>
      <c r="Z33" s="74"/>
      <c r="AA33" s="74"/>
    </row>
    <row r="34" spans="1:27" ht="18.600000000000001">
      <c r="A34" s="130">
        <v>9</v>
      </c>
      <c r="B34" s="121" t="s">
        <v>30</v>
      </c>
      <c r="C34" s="122">
        <v>0</v>
      </c>
      <c r="D34" s="257">
        <v>0</v>
      </c>
      <c r="E34" s="218">
        <v>0</v>
      </c>
      <c r="F34" s="127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74"/>
      <c r="T34" s="74"/>
      <c r="U34" s="74"/>
      <c r="V34" s="74"/>
      <c r="W34" s="74"/>
      <c r="X34" s="74"/>
      <c r="Y34" s="74"/>
      <c r="Z34" s="74"/>
      <c r="AA34" s="74"/>
    </row>
    <row r="35" spans="1:27" ht="18.600000000000001" customHeight="1">
      <c r="A35" s="130"/>
      <c r="B35" s="244"/>
      <c r="C35" s="245"/>
      <c r="D35" s="246"/>
      <c r="E35" s="247"/>
      <c r="F35" s="127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74"/>
      <c r="T35" s="74"/>
      <c r="U35" s="74"/>
      <c r="V35" s="74"/>
      <c r="W35" s="74"/>
      <c r="X35" s="74"/>
      <c r="Y35" s="74"/>
      <c r="Z35" s="74"/>
      <c r="AA35" s="74"/>
    </row>
    <row r="36" spans="1:27" ht="18.600000000000001">
      <c r="A36" s="3"/>
      <c r="B36" s="74"/>
      <c r="C36" s="74"/>
      <c r="D36" s="74"/>
      <c r="E36" s="74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74"/>
      <c r="T36" s="74"/>
      <c r="U36" s="74"/>
      <c r="V36" s="74"/>
      <c r="W36" s="74"/>
      <c r="X36" s="74"/>
      <c r="Y36" s="74"/>
      <c r="Z36" s="74"/>
      <c r="AA36" s="74"/>
    </row>
    <row r="37" spans="1:27" ht="18.600000000000001">
      <c r="A37" s="3"/>
      <c r="B37" s="74"/>
      <c r="C37" s="74"/>
      <c r="D37" s="74"/>
      <c r="E37" s="74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74"/>
      <c r="T37" s="74"/>
      <c r="U37" s="74"/>
      <c r="V37" s="74"/>
      <c r="W37" s="74"/>
      <c r="X37" s="74"/>
      <c r="Y37" s="74"/>
      <c r="Z37" s="74"/>
      <c r="AA37" s="74"/>
    </row>
    <row r="38" spans="1:27" ht="18.600000000000001">
      <c r="A38" s="8"/>
      <c r="B38" s="75"/>
      <c r="C38" s="99"/>
      <c r="D38" s="101"/>
      <c r="E38" s="100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74"/>
      <c r="T38" s="74"/>
      <c r="U38" s="74"/>
      <c r="V38" s="74"/>
      <c r="W38" s="74"/>
      <c r="X38" s="74"/>
      <c r="Y38" s="74"/>
      <c r="Z38" s="74"/>
      <c r="AA38" s="74"/>
    </row>
    <row r="39" spans="1:27" ht="18.600000000000001">
      <c r="A39" s="8"/>
      <c r="B39" s="10"/>
      <c r="C39" s="11"/>
      <c r="D39" s="12"/>
      <c r="E39" s="13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74"/>
      <c r="T39" s="74"/>
      <c r="U39" s="74"/>
      <c r="V39" s="74"/>
      <c r="W39" s="74"/>
      <c r="X39" s="74"/>
      <c r="Y39" s="74"/>
      <c r="Z39" s="74"/>
      <c r="AA39" s="74"/>
    </row>
    <row r="40" spans="1:27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74"/>
      <c r="T40" s="74"/>
      <c r="U40" s="74"/>
      <c r="V40" s="74"/>
      <c r="W40" s="74"/>
      <c r="X40" s="74"/>
      <c r="Y40" s="74"/>
      <c r="Z40" s="74"/>
      <c r="AA40" s="74"/>
    </row>
    <row r="41" spans="1:2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74"/>
      <c r="T41" s="74"/>
      <c r="U41" s="74"/>
      <c r="V41" s="74"/>
      <c r="W41" s="74"/>
      <c r="X41" s="74"/>
      <c r="Y41" s="74"/>
      <c r="Z41" s="74"/>
      <c r="AA41" s="74"/>
    </row>
    <row r="42" spans="1:2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74"/>
      <c r="T42" s="74"/>
      <c r="U42" s="74"/>
      <c r="V42" s="74"/>
      <c r="W42" s="74"/>
      <c r="X42" s="74"/>
      <c r="Y42" s="74"/>
      <c r="Z42" s="74"/>
      <c r="AA42" s="74"/>
    </row>
    <row r="43" spans="1:2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74"/>
      <c r="T43" s="74"/>
      <c r="U43" s="74"/>
      <c r="V43" s="74"/>
      <c r="W43" s="74"/>
      <c r="X43" s="74"/>
      <c r="Y43" s="74"/>
      <c r="Z43" s="74"/>
      <c r="AA43" s="74"/>
    </row>
    <row r="44" spans="1:27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74"/>
      <c r="T44" s="74"/>
      <c r="U44" s="74"/>
      <c r="V44" s="74"/>
      <c r="W44" s="74"/>
      <c r="X44" s="74"/>
      <c r="Y44" s="74"/>
      <c r="Z44" s="74"/>
      <c r="AA44" s="74"/>
    </row>
    <row r="45" spans="1:2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74"/>
      <c r="T45" s="74"/>
      <c r="U45" s="74"/>
      <c r="V45" s="74"/>
      <c r="W45" s="74"/>
      <c r="X45" s="74"/>
      <c r="Y45" s="74"/>
      <c r="Z45" s="74"/>
      <c r="AA45" s="74"/>
    </row>
    <row r="46" spans="1:2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74"/>
      <c r="T46" s="74"/>
      <c r="U46" s="74"/>
      <c r="V46" s="74"/>
      <c r="W46" s="74"/>
      <c r="X46" s="74"/>
      <c r="Y46" s="74"/>
      <c r="Z46" s="74"/>
      <c r="AA46" s="74"/>
    </row>
    <row r="47" spans="1:2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74"/>
      <c r="T47" s="74"/>
      <c r="U47" s="74"/>
      <c r="V47" s="74"/>
      <c r="W47" s="74"/>
      <c r="X47" s="74"/>
      <c r="Y47" s="74"/>
      <c r="Z47" s="74"/>
      <c r="AA47" s="74"/>
    </row>
    <row r="48" spans="1:2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74"/>
      <c r="T48" s="74"/>
      <c r="U48" s="74"/>
      <c r="V48" s="74"/>
      <c r="W48" s="74"/>
      <c r="X48" s="74"/>
      <c r="Y48" s="74"/>
      <c r="Z48" s="74"/>
      <c r="AA48" s="74"/>
    </row>
    <row r="49" spans="1:2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74"/>
      <c r="T49" s="74"/>
      <c r="U49" s="74"/>
      <c r="V49" s="74"/>
      <c r="W49" s="74"/>
      <c r="X49" s="74"/>
      <c r="Y49" s="74"/>
      <c r="Z49" s="74"/>
      <c r="AA49" s="74"/>
    </row>
    <row r="50" spans="1:2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74"/>
      <c r="T50" s="74"/>
      <c r="U50" s="74"/>
      <c r="V50" s="74"/>
      <c r="W50" s="74"/>
      <c r="X50" s="74"/>
      <c r="Y50" s="74"/>
      <c r="Z50" s="74"/>
      <c r="AA50" s="74"/>
    </row>
    <row r="51" spans="1:2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74"/>
      <c r="T51" s="74"/>
      <c r="U51" s="74"/>
      <c r="V51" s="74"/>
      <c r="W51" s="74"/>
      <c r="X51" s="74"/>
      <c r="Y51" s="74"/>
      <c r="Z51" s="74"/>
      <c r="AA51" s="74"/>
    </row>
    <row r="52" spans="1:2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74"/>
      <c r="T52" s="74"/>
      <c r="U52" s="74"/>
      <c r="V52" s="74"/>
      <c r="W52" s="74"/>
      <c r="X52" s="74"/>
      <c r="Y52" s="74"/>
      <c r="Z52" s="74"/>
      <c r="AA52" s="74"/>
    </row>
    <row r="53" spans="1:2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74"/>
      <c r="T53" s="74"/>
      <c r="U53" s="74"/>
      <c r="V53" s="74"/>
      <c r="W53" s="74"/>
      <c r="X53" s="74"/>
      <c r="Y53" s="74"/>
      <c r="Z53" s="74"/>
      <c r="AA53" s="74"/>
    </row>
    <row r="54" spans="1:2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74"/>
      <c r="T54" s="74"/>
      <c r="U54" s="74"/>
      <c r="V54" s="74"/>
      <c r="W54" s="74"/>
      <c r="X54" s="74"/>
      <c r="Y54" s="74"/>
      <c r="Z54" s="74"/>
      <c r="AA54" s="74"/>
    </row>
    <row r="55" spans="1:2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74"/>
      <c r="T55" s="74"/>
      <c r="U55" s="74"/>
      <c r="V55" s="74"/>
      <c r="W55" s="74"/>
      <c r="X55" s="74"/>
      <c r="Y55" s="74"/>
      <c r="Z55" s="74"/>
      <c r="AA55" s="74"/>
    </row>
    <row r="56" spans="1:2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74"/>
      <c r="T56" s="74"/>
      <c r="U56" s="74"/>
      <c r="V56" s="74"/>
      <c r="W56" s="74"/>
      <c r="X56" s="74"/>
      <c r="Y56" s="74"/>
      <c r="Z56" s="74"/>
      <c r="AA56" s="74"/>
    </row>
    <row r="57" spans="1:2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74"/>
      <c r="T57" s="74"/>
      <c r="U57" s="74"/>
      <c r="V57" s="74"/>
      <c r="W57" s="74"/>
      <c r="X57" s="74"/>
      <c r="Y57" s="74"/>
      <c r="Z57" s="74"/>
      <c r="AA57" s="74"/>
    </row>
    <row r="58" spans="1:2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74"/>
      <c r="T58" s="74"/>
      <c r="U58" s="74"/>
      <c r="V58" s="74"/>
      <c r="W58" s="74"/>
      <c r="X58" s="74"/>
      <c r="Y58" s="74"/>
      <c r="Z58" s="74"/>
      <c r="AA58" s="74"/>
    </row>
    <row r="59" spans="1:2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74"/>
      <c r="T59" s="74"/>
      <c r="U59" s="74"/>
      <c r="V59" s="74"/>
      <c r="W59" s="74"/>
      <c r="X59" s="74"/>
      <c r="Y59" s="74"/>
      <c r="Z59" s="74"/>
      <c r="AA59" s="74"/>
    </row>
    <row r="60" spans="1:2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74"/>
      <c r="T60" s="74"/>
      <c r="U60" s="74"/>
      <c r="V60" s="74"/>
      <c r="W60" s="74"/>
      <c r="X60" s="74"/>
      <c r="Y60" s="74"/>
      <c r="Z60" s="74"/>
      <c r="AA60" s="74"/>
    </row>
    <row r="61" spans="1:2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74"/>
      <c r="T61" s="74"/>
      <c r="U61" s="74"/>
      <c r="V61" s="74"/>
      <c r="W61" s="74"/>
      <c r="X61" s="74"/>
      <c r="Y61" s="74"/>
      <c r="Z61" s="74"/>
      <c r="AA61" s="74"/>
    </row>
    <row r="62" spans="1:2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74"/>
      <c r="T62" s="74"/>
      <c r="U62" s="74"/>
      <c r="V62" s="74"/>
      <c r="W62" s="74"/>
      <c r="X62" s="74"/>
      <c r="Y62" s="74"/>
      <c r="Z62" s="74"/>
      <c r="AA62" s="74"/>
    </row>
  </sheetData>
  <sortState xmlns:xlrd2="http://schemas.microsoft.com/office/spreadsheetml/2017/richdata2" ref="B3:E5">
    <sortCondition descending="1" ref="C3:C5"/>
  </sortState>
  <mergeCells count="1">
    <mergeCell ref="B1:F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44FF0-6CF3-47F1-8361-42B8D33D5924}">
  <dimension ref="A1:AJ62"/>
  <sheetViews>
    <sheetView topLeftCell="B1" workbookViewId="0">
      <selection activeCell="AC28" sqref="AC28"/>
    </sheetView>
  </sheetViews>
  <sheetFormatPr defaultRowHeight="14.4"/>
  <cols>
    <col min="2" max="2" width="4.33203125" customWidth="1"/>
    <col min="3" max="3" width="28.88671875" customWidth="1"/>
    <col min="4" max="4" width="8.6640625" customWidth="1"/>
    <col min="5" max="5" width="10" customWidth="1"/>
    <col min="6" max="29" width="6.5546875" customWidth="1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21">
      <c r="A3" s="1"/>
      <c r="B3" s="104"/>
      <c r="C3" s="105"/>
      <c r="D3" s="106"/>
      <c r="E3" s="107"/>
      <c r="F3" s="296" t="s">
        <v>7</v>
      </c>
      <c r="G3" s="296"/>
      <c r="H3" s="296"/>
      <c r="I3" s="113"/>
      <c r="J3" s="113"/>
      <c r="K3" s="114"/>
      <c r="L3" s="296" t="s">
        <v>8</v>
      </c>
      <c r="M3" s="296"/>
      <c r="N3" s="296"/>
      <c r="O3" s="113"/>
      <c r="P3" s="113"/>
      <c r="Q3" s="114"/>
      <c r="R3" s="296" t="s">
        <v>9</v>
      </c>
      <c r="S3" s="296"/>
      <c r="T3" s="296"/>
      <c r="U3" s="108"/>
      <c r="V3" s="108"/>
      <c r="W3" s="106"/>
      <c r="X3" s="297"/>
      <c r="Y3" s="297"/>
      <c r="Z3" s="297"/>
      <c r="AA3" s="28"/>
      <c r="AB3" s="28"/>
      <c r="AC3" s="1"/>
      <c r="AD3" s="1"/>
      <c r="AE3" s="15"/>
      <c r="AF3" s="15"/>
      <c r="AG3" s="15"/>
      <c r="AH3" s="15"/>
      <c r="AI3" s="15"/>
      <c r="AJ3" s="15"/>
    </row>
    <row r="4" spans="1:36" ht="25.2">
      <c r="A4" s="1"/>
      <c r="B4" s="109"/>
      <c r="C4" s="110"/>
      <c r="D4" s="133" t="s">
        <v>10</v>
      </c>
      <c r="E4" s="134" t="s">
        <v>13</v>
      </c>
      <c r="F4" s="135">
        <v>1</v>
      </c>
      <c r="G4" s="135">
        <v>2</v>
      </c>
      <c r="H4" s="135">
        <v>3</v>
      </c>
      <c r="I4" s="135">
        <v>4</v>
      </c>
      <c r="J4" s="135">
        <v>5</v>
      </c>
      <c r="K4" s="136"/>
      <c r="L4" s="135">
        <v>6</v>
      </c>
      <c r="M4" s="135">
        <v>7</v>
      </c>
      <c r="N4" s="135">
        <v>8</v>
      </c>
      <c r="O4" s="135">
        <v>9</v>
      </c>
      <c r="P4" s="135">
        <v>10</v>
      </c>
      <c r="Q4" s="136"/>
      <c r="R4" s="135">
        <v>11</v>
      </c>
      <c r="S4" s="135">
        <v>12</v>
      </c>
      <c r="T4" s="135">
        <v>13</v>
      </c>
      <c r="U4" s="135">
        <v>14</v>
      </c>
      <c r="V4" s="135">
        <v>15</v>
      </c>
      <c r="W4" s="111"/>
      <c r="X4" s="29"/>
      <c r="Y4" s="29"/>
      <c r="Z4" s="29"/>
      <c r="AA4" s="29"/>
      <c r="AB4" s="29"/>
      <c r="AC4" s="1"/>
      <c r="AD4" s="1"/>
      <c r="AE4" s="15"/>
      <c r="AF4" s="15"/>
      <c r="AG4" s="15"/>
      <c r="AH4" s="15"/>
      <c r="AI4" s="15"/>
      <c r="AJ4" s="15"/>
    </row>
    <row r="5" spans="1:36" ht="18.600000000000001">
      <c r="A5" s="1"/>
      <c r="B5" s="131">
        <v>1</v>
      </c>
      <c r="C5" s="310" t="s">
        <v>65</v>
      </c>
      <c r="D5" s="137">
        <f>SUM(K5+Q5+W5)</f>
        <v>2147</v>
      </c>
      <c r="E5" s="138">
        <f>SUM(D5)/15</f>
        <v>143.13333333333333</v>
      </c>
      <c r="F5" s="139">
        <v>148</v>
      </c>
      <c r="G5" s="139">
        <v>144</v>
      </c>
      <c r="H5" s="139">
        <v>148</v>
      </c>
      <c r="I5" s="139">
        <v>146</v>
      </c>
      <c r="J5" s="139">
        <v>140</v>
      </c>
      <c r="K5" s="137">
        <f>SUM(F5:J5)</f>
        <v>726</v>
      </c>
      <c r="L5" s="139">
        <v>144</v>
      </c>
      <c r="M5" s="139">
        <v>142</v>
      </c>
      <c r="N5" s="139">
        <v>144</v>
      </c>
      <c r="O5" s="139">
        <v>137</v>
      </c>
      <c r="P5" s="139">
        <v>143</v>
      </c>
      <c r="Q5" s="137">
        <f>SUM(L5:P5)</f>
        <v>710</v>
      </c>
      <c r="R5" s="139">
        <v>135</v>
      </c>
      <c r="S5" s="139">
        <v>147</v>
      </c>
      <c r="T5" s="139">
        <v>140</v>
      </c>
      <c r="U5" s="139">
        <v>148</v>
      </c>
      <c r="V5" s="139">
        <v>141</v>
      </c>
      <c r="W5" s="140">
        <f>SUM(R5:V5)</f>
        <v>711</v>
      </c>
      <c r="X5" s="20"/>
      <c r="Y5" s="20"/>
      <c r="Z5" s="20"/>
      <c r="AA5" s="20"/>
      <c r="AB5" s="20"/>
      <c r="AC5" s="30"/>
      <c r="AD5" s="1"/>
      <c r="AE5" s="15"/>
      <c r="AF5" s="15"/>
      <c r="AG5" s="15"/>
      <c r="AH5" s="15"/>
      <c r="AI5" s="15"/>
      <c r="AJ5" s="15"/>
    </row>
    <row r="6" spans="1:36" ht="18.600000000000001">
      <c r="A6" s="1"/>
      <c r="B6" s="131">
        <v>2</v>
      </c>
      <c r="C6" s="311" t="s">
        <v>44</v>
      </c>
      <c r="D6" s="102">
        <f>SUM(K6+Q6+W6)</f>
        <v>2101</v>
      </c>
      <c r="E6" s="112">
        <f>SUM(D6)/15</f>
        <v>140.06666666666666</v>
      </c>
      <c r="F6" s="103">
        <v>127</v>
      </c>
      <c r="G6" s="103">
        <v>147</v>
      </c>
      <c r="H6" s="103">
        <v>126</v>
      </c>
      <c r="I6" s="103">
        <v>144</v>
      </c>
      <c r="J6" s="103">
        <v>140</v>
      </c>
      <c r="K6" s="102">
        <f>SUM(F6:J6)</f>
        <v>684</v>
      </c>
      <c r="L6" s="103">
        <v>124</v>
      </c>
      <c r="M6" s="103">
        <v>140</v>
      </c>
      <c r="N6" s="103">
        <v>148</v>
      </c>
      <c r="O6" s="103">
        <v>140</v>
      </c>
      <c r="P6" s="103">
        <v>142</v>
      </c>
      <c r="Q6" s="102">
        <f>SUM(L6:P6)</f>
        <v>694</v>
      </c>
      <c r="R6" s="312">
        <v>144</v>
      </c>
      <c r="S6" s="103">
        <v>144</v>
      </c>
      <c r="T6" s="103">
        <v>144</v>
      </c>
      <c r="U6" s="103">
        <v>148</v>
      </c>
      <c r="V6" s="103">
        <v>143</v>
      </c>
      <c r="W6" s="142">
        <f>SUM(R6:V6)</f>
        <v>723</v>
      </c>
      <c r="X6" s="20"/>
      <c r="Y6" s="20"/>
      <c r="Z6" s="20"/>
      <c r="AA6" s="20"/>
      <c r="AB6" s="20"/>
      <c r="AC6" s="30"/>
      <c r="AD6" s="1"/>
      <c r="AE6" s="15"/>
      <c r="AF6" s="15"/>
      <c r="AG6" s="15"/>
      <c r="AH6" s="15"/>
      <c r="AI6" s="15"/>
      <c r="AJ6" s="15"/>
    </row>
    <row r="7" spans="1:36" ht="18.600000000000001">
      <c r="A7" s="1"/>
      <c r="B7" s="131">
        <v>3</v>
      </c>
      <c r="C7" s="141" t="s">
        <v>67</v>
      </c>
      <c r="D7" s="102">
        <f>SUM(K7+Q7+W7)</f>
        <v>2036</v>
      </c>
      <c r="E7" s="112">
        <f>SUM(D7)/15</f>
        <v>135.73333333333332</v>
      </c>
      <c r="F7" s="103">
        <v>106</v>
      </c>
      <c r="G7" s="103">
        <v>127</v>
      </c>
      <c r="H7" s="103">
        <v>144</v>
      </c>
      <c r="I7" s="103">
        <v>144</v>
      </c>
      <c r="J7" s="103">
        <v>131</v>
      </c>
      <c r="K7" s="102">
        <f>SUM(F7:J7)</f>
        <v>652</v>
      </c>
      <c r="L7" s="103">
        <v>146</v>
      </c>
      <c r="M7" s="103">
        <v>140</v>
      </c>
      <c r="N7" s="103">
        <v>121</v>
      </c>
      <c r="O7" s="103">
        <v>140</v>
      </c>
      <c r="P7" s="103">
        <v>144</v>
      </c>
      <c r="Q7" s="102">
        <f>SUM(L7:P7)</f>
        <v>691</v>
      </c>
      <c r="R7" s="103">
        <v>131</v>
      </c>
      <c r="S7" s="103">
        <v>130</v>
      </c>
      <c r="T7" s="103">
        <v>148</v>
      </c>
      <c r="U7" s="103">
        <v>144</v>
      </c>
      <c r="V7" s="103">
        <v>140</v>
      </c>
      <c r="W7" s="142">
        <f>SUM(R7:V7)</f>
        <v>693</v>
      </c>
      <c r="X7" s="20"/>
      <c r="Y7" s="20"/>
      <c r="Z7" s="20"/>
      <c r="AA7" s="20"/>
      <c r="AB7" s="20"/>
      <c r="AC7" s="30"/>
      <c r="AD7" s="1"/>
      <c r="AE7" s="15"/>
      <c r="AF7" s="15"/>
      <c r="AG7" s="15"/>
      <c r="AH7" s="15"/>
      <c r="AI7" s="15"/>
      <c r="AJ7" s="15"/>
    </row>
    <row r="8" spans="1:36" ht="18.600000000000001">
      <c r="A8" s="1"/>
      <c r="B8" s="131">
        <v>4</v>
      </c>
      <c r="C8" s="141" t="s">
        <v>43</v>
      </c>
      <c r="D8" s="102">
        <f>SUM(K8+Q8+W8)</f>
        <v>2015</v>
      </c>
      <c r="E8" s="112">
        <f>SUM(D8)/15</f>
        <v>134.33333333333334</v>
      </c>
      <c r="F8" s="103">
        <v>140</v>
      </c>
      <c r="G8" s="103">
        <v>144</v>
      </c>
      <c r="H8" s="103">
        <v>118</v>
      </c>
      <c r="I8" s="103">
        <v>127</v>
      </c>
      <c r="J8" s="103">
        <v>135</v>
      </c>
      <c r="K8" s="102">
        <f>SUM(F8:J8)</f>
        <v>664</v>
      </c>
      <c r="L8" s="103">
        <v>127</v>
      </c>
      <c r="M8" s="103">
        <v>143</v>
      </c>
      <c r="N8" s="103">
        <v>144</v>
      </c>
      <c r="O8" s="103">
        <v>140</v>
      </c>
      <c r="P8" s="103">
        <v>128</v>
      </c>
      <c r="Q8" s="102">
        <f>SUM(L8:P8)</f>
        <v>682</v>
      </c>
      <c r="R8" s="215">
        <v>126</v>
      </c>
      <c r="S8" s="103">
        <v>121</v>
      </c>
      <c r="T8" s="103">
        <v>144</v>
      </c>
      <c r="U8" s="103">
        <v>143</v>
      </c>
      <c r="V8" s="103">
        <v>135</v>
      </c>
      <c r="W8" s="142">
        <f>SUM(R8:V8)</f>
        <v>669</v>
      </c>
      <c r="X8" s="20"/>
      <c r="Y8" s="20"/>
      <c r="Z8" s="20"/>
      <c r="AA8" s="20"/>
      <c r="AB8" s="20"/>
      <c r="AC8" s="30"/>
      <c r="AD8" s="1"/>
      <c r="AE8" s="15"/>
      <c r="AF8" s="15"/>
      <c r="AG8" s="15"/>
      <c r="AH8" s="15"/>
      <c r="AI8" s="15"/>
      <c r="AJ8" s="15"/>
    </row>
    <row r="9" spans="1:36" ht="18.600000000000001">
      <c r="A9" s="1" t="s">
        <v>38</v>
      </c>
      <c r="B9" s="131">
        <v>5</v>
      </c>
      <c r="C9" s="141" t="s">
        <v>75</v>
      </c>
      <c r="D9" s="102">
        <f>SUM(K9+Q9+W9)</f>
        <v>1990</v>
      </c>
      <c r="E9" s="112">
        <f>SUM(D9)/15</f>
        <v>132.66666666666666</v>
      </c>
      <c r="F9" s="103">
        <v>107</v>
      </c>
      <c r="G9" s="103">
        <v>132</v>
      </c>
      <c r="H9" s="103">
        <v>129</v>
      </c>
      <c r="I9" s="103">
        <v>140</v>
      </c>
      <c r="J9" s="103">
        <v>140</v>
      </c>
      <c r="K9" s="102">
        <f>SUM(F9:J9)</f>
        <v>648</v>
      </c>
      <c r="L9" s="103">
        <v>124</v>
      </c>
      <c r="M9" s="103">
        <v>131</v>
      </c>
      <c r="N9" s="103">
        <v>133</v>
      </c>
      <c r="O9" s="103">
        <v>131</v>
      </c>
      <c r="P9" s="103">
        <v>140</v>
      </c>
      <c r="Q9" s="102">
        <f>SUM(L9:P9)</f>
        <v>659</v>
      </c>
      <c r="R9" s="215">
        <v>132</v>
      </c>
      <c r="S9" s="215">
        <v>140</v>
      </c>
      <c r="T9" s="215">
        <v>140</v>
      </c>
      <c r="U9" s="215">
        <v>130</v>
      </c>
      <c r="V9" s="103">
        <v>141</v>
      </c>
      <c r="W9" s="142">
        <f>SUM(R9:V9)</f>
        <v>683</v>
      </c>
      <c r="X9" s="20"/>
      <c r="Y9" s="20"/>
      <c r="Z9" s="20"/>
      <c r="AA9" s="20"/>
      <c r="AB9" s="20"/>
      <c r="AC9" s="30"/>
      <c r="AD9" s="1"/>
      <c r="AE9" s="15"/>
      <c r="AF9" s="15"/>
      <c r="AG9" s="15"/>
      <c r="AH9" s="15"/>
      <c r="AI9" s="15"/>
      <c r="AJ9" s="15"/>
    </row>
    <row r="10" spans="1:36" ht="18.600000000000001">
      <c r="A10" s="1"/>
      <c r="B10" s="131">
        <v>6</v>
      </c>
      <c r="C10" s="141" t="s">
        <v>3</v>
      </c>
      <c r="D10" s="102">
        <f>SUM(K10+Q10+W10)</f>
        <v>1980</v>
      </c>
      <c r="E10" s="112">
        <f>SUM(D10)/15</f>
        <v>132</v>
      </c>
      <c r="F10" s="103">
        <v>111</v>
      </c>
      <c r="G10" s="103">
        <v>148</v>
      </c>
      <c r="H10" s="103">
        <v>130</v>
      </c>
      <c r="I10" s="103">
        <v>129</v>
      </c>
      <c r="J10" s="103">
        <v>128</v>
      </c>
      <c r="K10" s="102">
        <f>SUM(F10:J10)</f>
        <v>646</v>
      </c>
      <c r="L10" s="103">
        <v>130</v>
      </c>
      <c r="M10" s="103">
        <v>144</v>
      </c>
      <c r="N10" s="103">
        <v>127</v>
      </c>
      <c r="O10" s="103">
        <v>132</v>
      </c>
      <c r="P10" s="103">
        <v>140</v>
      </c>
      <c r="Q10" s="102">
        <f>SUM(L10:P10)</f>
        <v>673</v>
      </c>
      <c r="R10" s="215">
        <v>134</v>
      </c>
      <c r="S10" s="103">
        <v>140</v>
      </c>
      <c r="T10" s="103">
        <v>144</v>
      </c>
      <c r="U10" s="103">
        <v>120</v>
      </c>
      <c r="V10" s="103">
        <v>123</v>
      </c>
      <c r="W10" s="142">
        <f>SUM(R10:V10)</f>
        <v>661</v>
      </c>
      <c r="X10" s="20"/>
      <c r="Y10" s="20"/>
      <c r="Z10" s="20"/>
      <c r="AA10" s="20"/>
      <c r="AB10" s="20"/>
      <c r="AC10" s="30"/>
      <c r="AD10" s="1"/>
      <c r="AE10" s="15"/>
      <c r="AF10" s="15"/>
      <c r="AG10" s="15"/>
      <c r="AH10" s="15"/>
      <c r="AI10" s="15"/>
      <c r="AJ10" s="15"/>
    </row>
    <row r="11" spans="1:36" ht="18.600000000000001">
      <c r="A11" s="1"/>
      <c r="B11" s="131">
        <v>7</v>
      </c>
      <c r="C11" s="141" t="s">
        <v>18</v>
      </c>
      <c r="D11" s="102">
        <f>SUM(K11+Q11+W11)</f>
        <v>1978</v>
      </c>
      <c r="E11" s="112">
        <f>SUM(D11)/15</f>
        <v>131.86666666666667</v>
      </c>
      <c r="F11" s="103">
        <v>127</v>
      </c>
      <c r="G11" s="103">
        <v>127</v>
      </c>
      <c r="H11" s="103">
        <v>115</v>
      </c>
      <c r="I11" s="103">
        <v>140</v>
      </c>
      <c r="J11" s="103">
        <v>118</v>
      </c>
      <c r="K11" s="102">
        <f>SUM(F11:J11)</f>
        <v>627</v>
      </c>
      <c r="L11" s="103">
        <v>140</v>
      </c>
      <c r="M11" s="103">
        <v>134</v>
      </c>
      <c r="N11" s="103">
        <v>148</v>
      </c>
      <c r="O11" s="103">
        <v>133</v>
      </c>
      <c r="P11" s="103">
        <v>133</v>
      </c>
      <c r="Q11" s="102">
        <f>SUM(L11:P11)</f>
        <v>688</v>
      </c>
      <c r="R11" s="103">
        <v>128</v>
      </c>
      <c r="S11" s="103">
        <v>128</v>
      </c>
      <c r="T11" s="103">
        <v>142</v>
      </c>
      <c r="U11" s="103">
        <v>124</v>
      </c>
      <c r="V11" s="103">
        <v>141</v>
      </c>
      <c r="W11" s="142">
        <f>SUM(R11:V11)</f>
        <v>663</v>
      </c>
      <c r="X11" s="20"/>
      <c r="Y11" s="20"/>
      <c r="Z11" s="20"/>
      <c r="AA11" s="20"/>
      <c r="AB11" s="20"/>
      <c r="AC11" s="30"/>
      <c r="AD11" s="1"/>
      <c r="AE11" s="15"/>
      <c r="AF11" s="15"/>
      <c r="AG11" s="15"/>
      <c r="AH11" s="15"/>
      <c r="AI11" s="15"/>
      <c r="AJ11" s="15"/>
    </row>
    <row r="12" spans="1:36" ht="18.600000000000001">
      <c r="A12" s="1"/>
      <c r="B12" s="131">
        <v>8</v>
      </c>
      <c r="C12" s="141" t="s">
        <v>69</v>
      </c>
      <c r="D12" s="102">
        <f>SUM(K12+Q12+W12)</f>
        <v>1921</v>
      </c>
      <c r="E12" s="112">
        <f>SUM(D12)/15</f>
        <v>128.06666666666666</v>
      </c>
      <c r="F12" s="103">
        <v>127</v>
      </c>
      <c r="G12" s="103">
        <v>145</v>
      </c>
      <c r="H12" s="103">
        <v>128</v>
      </c>
      <c r="I12" s="103">
        <v>135</v>
      </c>
      <c r="J12" s="103">
        <v>127</v>
      </c>
      <c r="K12" s="102">
        <f>SUM(F12:J12)</f>
        <v>662</v>
      </c>
      <c r="L12" s="103">
        <v>111</v>
      </c>
      <c r="M12" s="103">
        <v>128</v>
      </c>
      <c r="N12" s="103">
        <v>108</v>
      </c>
      <c r="O12" s="103">
        <v>143</v>
      </c>
      <c r="P12" s="103">
        <v>114</v>
      </c>
      <c r="Q12" s="102">
        <f>SUM(L12:P12)</f>
        <v>604</v>
      </c>
      <c r="R12" s="215">
        <v>127</v>
      </c>
      <c r="S12" s="103">
        <v>128</v>
      </c>
      <c r="T12" s="103">
        <v>144</v>
      </c>
      <c r="U12" s="103">
        <v>128</v>
      </c>
      <c r="V12" s="103">
        <v>128</v>
      </c>
      <c r="W12" s="142">
        <f>SUM(R12:V12)</f>
        <v>655</v>
      </c>
      <c r="X12" s="20"/>
      <c r="Y12" s="20"/>
      <c r="Z12" s="20"/>
      <c r="AA12" s="20"/>
      <c r="AB12" s="20"/>
      <c r="AC12" s="30"/>
      <c r="AD12" s="1"/>
      <c r="AE12" s="15"/>
      <c r="AF12" s="15"/>
      <c r="AG12" s="15"/>
      <c r="AH12" s="15"/>
      <c r="AI12" s="15"/>
      <c r="AJ12" s="15"/>
    </row>
    <row r="13" spans="1:36" ht="18.600000000000001">
      <c r="A13" s="1"/>
      <c r="B13" s="131">
        <v>9</v>
      </c>
      <c r="C13" s="141" t="s">
        <v>4</v>
      </c>
      <c r="D13" s="102">
        <f>SUM(K13+Q13+W13)</f>
        <v>1920</v>
      </c>
      <c r="E13" s="112">
        <f>SUM(D13)/15</f>
        <v>128</v>
      </c>
      <c r="F13" s="103">
        <v>127</v>
      </c>
      <c r="G13" s="103">
        <v>124</v>
      </c>
      <c r="H13" s="103">
        <v>129</v>
      </c>
      <c r="I13" s="103">
        <v>114</v>
      </c>
      <c r="J13" s="103">
        <v>132</v>
      </c>
      <c r="K13" s="102">
        <f>SUM(F13:J13)</f>
        <v>626</v>
      </c>
      <c r="L13" s="103">
        <v>144</v>
      </c>
      <c r="M13" s="103">
        <v>133</v>
      </c>
      <c r="N13" s="103">
        <v>131</v>
      </c>
      <c r="O13" s="103">
        <v>124</v>
      </c>
      <c r="P13" s="103">
        <v>127</v>
      </c>
      <c r="Q13" s="102">
        <f>SUM(L13:P13)</f>
        <v>659</v>
      </c>
      <c r="R13" s="215">
        <v>129</v>
      </c>
      <c r="S13" s="103">
        <v>115</v>
      </c>
      <c r="T13" s="103">
        <v>119</v>
      </c>
      <c r="U13" s="103">
        <v>140</v>
      </c>
      <c r="V13" s="103">
        <v>132</v>
      </c>
      <c r="W13" s="142">
        <f>SUM(R13:V13)</f>
        <v>635</v>
      </c>
      <c r="X13" s="20"/>
      <c r="Y13" s="20"/>
      <c r="Z13" s="20"/>
      <c r="AA13" s="20"/>
      <c r="AB13" s="20"/>
      <c r="AC13" s="30"/>
      <c r="AD13" s="1"/>
      <c r="AE13" s="15"/>
      <c r="AF13" s="15"/>
      <c r="AG13" s="15"/>
      <c r="AH13" s="15"/>
      <c r="AI13" s="15"/>
      <c r="AJ13" s="15"/>
    </row>
    <row r="14" spans="1:36" ht="18.600000000000001">
      <c r="A14" s="1"/>
      <c r="B14" s="131">
        <v>10</v>
      </c>
      <c r="C14" s="141" t="s">
        <v>56</v>
      </c>
      <c r="D14" s="102">
        <f>SUM(K14+Q14+W14)</f>
        <v>1916</v>
      </c>
      <c r="E14" s="112">
        <f>SUM(D14)/15</f>
        <v>127.73333333333333</v>
      </c>
      <c r="F14" s="103">
        <v>128</v>
      </c>
      <c r="G14" s="103">
        <v>126</v>
      </c>
      <c r="H14" s="103">
        <v>120</v>
      </c>
      <c r="I14" s="103">
        <v>128</v>
      </c>
      <c r="J14" s="103">
        <v>125</v>
      </c>
      <c r="K14" s="102">
        <f>SUM(F14:J14)</f>
        <v>627</v>
      </c>
      <c r="L14" s="103">
        <v>125</v>
      </c>
      <c r="M14" s="103">
        <v>124</v>
      </c>
      <c r="N14" s="103">
        <v>124</v>
      </c>
      <c r="O14" s="103">
        <v>131</v>
      </c>
      <c r="P14" s="103">
        <v>130</v>
      </c>
      <c r="Q14" s="102">
        <f>SUM(L14:P14)</f>
        <v>634</v>
      </c>
      <c r="R14" s="103">
        <v>131</v>
      </c>
      <c r="S14" s="103">
        <v>140</v>
      </c>
      <c r="T14" s="103">
        <v>124</v>
      </c>
      <c r="U14" s="103">
        <v>130</v>
      </c>
      <c r="V14" s="103">
        <v>130</v>
      </c>
      <c r="W14" s="142">
        <f>SUM(R14:V14)</f>
        <v>655</v>
      </c>
      <c r="X14" s="20"/>
      <c r="Y14" s="20"/>
      <c r="Z14" s="20"/>
      <c r="AA14" s="20"/>
      <c r="AB14" s="20"/>
      <c r="AC14" s="30"/>
      <c r="AD14" s="1"/>
      <c r="AE14" s="15"/>
      <c r="AF14" s="15"/>
      <c r="AG14" s="15"/>
      <c r="AH14" s="15"/>
      <c r="AI14" s="15"/>
      <c r="AJ14" s="15"/>
    </row>
    <row r="15" spans="1:36" ht="18.600000000000001">
      <c r="A15" s="1"/>
      <c r="B15" s="131">
        <v>11</v>
      </c>
      <c r="C15" s="141" t="s">
        <v>68</v>
      </c>
      <c r="D15" s="102">
        <f>SUM(K15+Q15+W15)</f>
        <v>1908</v>
      </c>
      <c r="E15" s="112">
        <f>SUM(D15)/15</f>
        <v>127.2</v>
      </c>
      <c r="F15" s="103">
        <v>127</v>
      </c>
      <c r="G15" s="103">
        <v>131</v>
      </c>
      <c r="H15" s="103">
        <v>131</v>
      </c>
      <c r="I15" s="103">
        <v>117</v>
      </c>
      <c r="J15" s="103">
        <v>123</v>
      </c>
      <c r="K15" s="102">
        <f>SUM(F15:J15)</f>
        <v>629</v>
      </c>
      <c r="L15" s="103">
        <v>126</v>
      </c>
      <c r="M15" s="103">
        <v>127</v>
      </c>
      <c r="N15" s="103">
        <v>140</v>
      </c>
      <c r="O15" s="103">
        <v>132</v>
      </c>
      <c r="P15" s="103">
        <v>128</v>
      </c>
      <c r="Q15" s="102">
        <f>SUM(L15:P15)</f>
        <v>653</v>
      </c>
      <c r="R15" s="103">
        <v>124</v>
      </c>
      <c r="S15" s="103">
        <v>130</v>
      </c>
      <c r="T15" s="103">
        <v>131</v>
      </c>
      <c r="U15" s="103">
        <v>112</v>
      </c>
      <c r="V15" s="103">
        <v>129</v>
      </c>
      <c r="W15" s="142">
        <f>SUM(R15:V15)</f>
        <v>626</v>
      </c>
      <c r="X15" s="20"/>
      <c r="Y15" s="20"/>
      <c r="Z15" s="20"/>
      <c r="AA15" s="20"/>
      <c r="AB15" s="20"/>
      <c r="AC15" s="30"/>
      <c r="AD15" s="1"/>
      <c r="AE15" s="15"/>
      <c r="AF15" s="15"/>
      <c r="AG15" s="15"/>
      <c r="AH15" s="15"/>
      <c r="AI15" s="15"/>
      <c r="AJ15" s="15"/>
    </row>
    <row r="16" spans="1:36" ht="18.600000000000001">
      <c r="A16" s="1"/>
      <c r="B16" s="131">
        <v>12</v>
      </c>
      <c r="C16" s="141" t="s">
        <v>19</v>
      </c>
      <c r="D16" s="102">
        <f>SUM(K16+Q16+W16)</f>
        <v>1905</v>
      </c>
      <c r="E16" s="112">
        <f>SUM(D16)/15</f>
        <v>127</v>
      </c>
      <c r="F16" s="103">
        <v>116</v>
      </c>
      <c r="G16" s="103">
        <v>126</v>
      </c>
      <c r="H16" s="103">
        <v>144</v>
      </c>
      <c r="I16" s="103">
        <v>140</v>
      </c>
      <c r="J16" s="103">
        <v>115</v>
      </c>
      <c r="K16" s="102">
        <f>SUM(F16:J16)</f>
        <v>641</v>
      </c>
      <c r="L16" s="103">
        <v>120</v>
      </c>
      <c r="M16" s="103">
        <v>112</v>
      </c>
      <c r="N16" s="103">
        <v>127</v>
      </c>
      <c r="O16" s="103">
        <v>140</v>
      </c>
      <c r="P16" s="103">
        <v>142</v>
      </c>
      <c r="Q16" s="102">
        <f>SUM(L16:P16)</f>
        <v>641</v>
      </c>
      <c r="R16" s="215">
        <v>117</v>
      </c>
      <c r="S16" s="215">
        <v>126</v>
      </c>
      <c r="T16" s="215">
        <v>126</v>
      </c>
      <c r="U16" s="215">
        <v>129</v>
      </c>
      <c r="V16" s="103">
        <v>125</v>
      </c>
      <c r="W16" s="142">
        <f>SUM(R16:V16)</f>
        <v>623</v>
      </c>
      <c r="X16" s="20"/>
      <c r="Y16" s="20"/>
      <c r="Z16" s="20"/>
      <c r="AA16" s="20"/>
      <c r="AB16" s="20"/>
      <c r="AC16" s="30"/>
      <c r="AD16" s="1"/>
      <c r="AE16" s="15"/>
      <c r="AF16" s="15"/>
      <c r="AG16" s="15"/>
      <c r="AH16" s="15"/>
      <c r="AI16" s="15"/>
      <c r="AJ16" s="15"/>
    </row>
    <row r="17" spans="1:36" ht="18.600000000000001">
      <c r="A17" s="1"/>
      <c r="B17" s="131">
        <v>13</v>
      </c>
      <c r="C17" s="141" t="s">
        <v>47</v>
      </c>
      <c r="D17" s="102">
        <f>SUM(K17+Q17+W17)</f>
        <v>1878</v>
      </c>
      <c r="E17" s="112">
        <f>SUM(D17)/15</f>
        <v>125.2</v>
      </c>
      <c r="F17" s="103">
        <v>89</v>
      </c>
      <c r="G17" s="103">
        <v>131</v>
      </c>
      <c r="H17" s="103">
        <v>127</v>
      </c>
      <c r="I17" s="103">
        <v>126</v>
      </c>
      <c r="J17" s="103">
        <v>140</v>
      </c>
      <c r="K17" s="102">
        <f>SUM(F17:J17)</f>
        <v>613</v>
      </c>
      <c r="L17" s="103">
        <v>107</v>
      </c>
      <c r="M17" s="103">
        <v>123</v>
      </c>
      <c r="N17" s="103">
        <v>128</v>
      </c>
      <c r="O17" s="103">
        <v>127</v>
      </c>
      <c r="P17" s="103">
        <v>127</v>
      </c>
      <c r="Q17" s="102">
        <f>SUM(L17:P17)</f>
        <v>612</v>
      </c>
      <c r="R17" s="215">
        <v>131</v>
      </c>
      <c r="S17" s="103">
        <v>125</v>
      </c>
      <c r="T17" s="103">
        <v>127</v>
      </c>
      <c r="U17" s="103">
        <v>140</v>
      </c>
      <c r="V17" s="103">
        <v>130</v>
      </c>
      <c r="W17" s="142">
        <f>SUM(R17:V17)</f>
        <v>653</v>
      </c>
      <c r="X17" s="20"/>
      <c r="Y17" s="20"/>
      <c r="Z17" s="20"/>
      <c r="AA17" s="20"/>
      <c r="AB17" s="20"/>
      <c r="AC17" s="30"/>
      <c r="AD17" s="1"/>
      <c r="AE17" s="15"/>
      <c r="AF17" s="15"/>
      <c r="AG17" s="15"/>
      <c r="AH17" s="15"/>
      <c r="AI17" s="15"/>
      <c r="AJ17" s="15"/>
    </row>
    <row r="18" spans="1:36" ht="18.600000000000001">
      <c r="A18" s="1"/>
      <c r="B18" s="131">
        <v>14</v>
      </c>
      <c r="C18" s="141" t="s">
        <v>23</v>
      </c>
      <c r="D18" s="102">
        <f>SUM(K18+Q18+W18)</f>
        <v>1861</v>
      </c>
      <c r="E18" s="112">
        <f>SUM(D18)/15</f>
        <v>124.06666666666666</v>
      </c>
      <c r="F18" s="103">
        <v>129</v>
      </c>
      <c r="G18" s="103">
        <v>141</v>
      </c>
      <c r="H18" s="103">
        <v>110</v>
      </c>
      <c r="I18" s="103">
        <v>140</v>
      </c>
      <c r="J18" s="103">
        <v>109</v>
      </c>
      <c r="K18" s="102">
        <f>SUM(F18:J18)</f>
        <v>629</v>
      </c>
      <c r="L18" s="103">
        <v>132</v>
      </c>
      <c r="M18" s="103">
        <v>116</v>
      </c>
      <c r="N18" s="103">
        <v>127</v>
      </c>
      <c r="O18" s="103">
        <v>125</v>
      </c>
      <c r="P18" s="103">
        <v>121</v>
      </c>
      <c r="Q18" s="102">
        <f>SUM(L18:P18)</f>
        <v>621</v>
      </c>
      <c r="R18" s="103">
        <v>126</v>
      </c>
      <c r="S18" s="103">
        <v>115</v>
      </c>
      <c r="T18" s="103">
        <v>122</v>
      </c>
      <c r="U18" s="103">
        <v>124</v>
      </c>
      <c r="V18" s="103">
        <v>124</v>
      </c>
      <c r="W18" s="142">
        <f>SUM(R18:V18)</f>
        <v>611</v>
      </c>
      <c r="X18" s="20"/>
      <c r="Y18" s="20"/>
      <c r="Z18" s="20"/>
      <c r="AA18" s="20"/>
      <c r="AB18" s="20"/>
      <c r="AC18" s="30"/>
      <c r="AD18" s="1"/>
      <c r="AE18" s="15"/>
      <c r="AF18" s="15"/>
      <c r="AG18" s="15"/>
      <c r="AH18" s="15"/>
      <c r="AI18" s="15"/>
      <c r="AJ18" s="15"/>
    </row>
    <row r="19" spans="1:36" ht="18.600000000000001">
      <c r="A19" s="1"/>
      <c r="B19" s="131">
        <v>15</v>
      </c>
      <c r="C19" s="141" t="s">
        <v>70</v>
      </c>
      <c r="D19" s="102">
        <f>SUM(K19+Q19+W19)</f>
        <v>1854</v>
      </c>
      <c r="E19" s="112">
        <f>SUM(D19)/15</f>
        <v>123.6</v>
      </c>
      <c r="F19" s="103">
        <v>129</v>
      </c>
      <c r="G19" s="103">
        <v>105</v>
      </c>
      <c r="H19" s="103">
        <v>117</v>
      </c>
      <c r="I19" s="103">
        <v>128</v>
      </c>
      <c r="J19" s="103">
        <v>124</v>
      </c>
      <c r="K19" s="102">
        <f>SUM(F19:J19)</f>
        <v>603</v>
      </c>
      <c r="L19" s="103">
        <v>118</v>
      </c>
      <c r="M19" s="103">
        <v>143</v>
      </c>
      <c r="N19" s="103">
        <v>96</v>
      </c>
      <c r="O19" s="103">
        <v>140</v>
      </c>
      <c r="P19" s="103">
        <v>126</v>
      </c>
      <c r="Q19" s="102">
        <f>SUM(L19:P19)</f>
        <v>623</v>
      </c>
      <c r="R19" s="103">
        <v>128</v>
      </c>
      <c r="S19" s="103">
        <v>129</v>
      </c>
      <c r="T19" s="103">
        <v>133</v>
      </c>
      <c r="U19" s="103">
        <v>127</v>
      </c>
      <c r="V19" s="103">
        <v>111</v>
      </c>
      <c r="W19" s="142">
        <f>SUM(R19:V19)</f>
        <v>628</v>
      </c>
      <c r="X19" s="20"/>
      <c r="Y19" s="20"/>
      <c r="Z19" s="20"/>
      <c r="AA19" s="20"/>
      <c r="AB19" s="20"/>
      <c r="AC19" s="30"/>
      <c r="AD19" s="1"/>
      <c r="AE19" s="15"/>
      <c r="AF19" s="15"/>
      <c r="AG19" s="15"/>
      <c r="AH19" s="15"/>
      <c r="AI19" s="15"/>
      <c r="AJ19" s="15"/>
    </row>
    <row r="20" spans="1:36" ht="18.600000000000001">
      <c r="A20" s="1"/>
      <c r="B20" s="131">
        <v>16</v>
      </c>
      <c r="C20" s="141" t="s">
        <v>21</v>
      </c>
      <c r="D20" s="102">
        <f>SUM(K20+Q20+W20)</f>
        <v>1844</v>
      </c>
      <c r="E20" s="112">
        <f>SUM(D20)/15</f>
        <v>122.93333333333334</v>
      </c>
      <c r="F20" s="103">
        <v>129</v>
      </c>
      <c r="G20" s="103">
        <v>128</v>
      </c>
      <c r="H20" s="103">
        <v>123</v>
      </c>
      <c r="I20" s="103">
        <v>128</v>
      </c>
      <c r="J20" s="103">
        <v>127</v>
      </c>
      <c r="K20" s="102">
        <f>SUM(F20:J20)</f>
        <v>635</v>
      </c>
      <c r="L20" s="103">
        <v>131</v>
      </c>
      <c r="M20" s="103">
        <v>124</v>
      </c>
      <c r="N20" s="103">
        <v>100</v>
      </c>
      <c r="O20" s="103">
        <v>123</v>
      </c>
      <c r="P20" s="103">
        <v>126</v>
      </c>
      <c r="Q20" s="102">
        <f>SUM(L20:P20)</f>
        <v>604</v>
      </c>
      <c r="R20" s="215">
        <v>123</v>
      </c>
      <c r="S20" s="215">
        <v>112</v>
      </c>
      <c r="T20" s="215">
        <v>125</v>
      </c>
      <c r="U20" s="215">
        <v>133</v>
      </c>
      <c r="V20" s="103">
        <v>112</v>
      </c>
      <c r="W20" s="142">
        <f>SUM(R20:V20)</f>
        <v>605</v>
      </c>
      <c r="X20" s="20"/>
      <c r="Y20" s="20"/>
      <c r="Z20" s="20"/>
      <c r="AA20" s="20"/>
      <c r="AB20" s="20"/>
      <c r="AC20" s="30"/>
      <c r="AD20" s="1"/>
      <c r="AE20" s="15"/>
      <c r="AF20" s="15"/>
      <c r="AG20" s="15"/>
      <c r="AH20" s="15"/>
      <c r="AI20" s="15"/>
      <c r="AJ20" s="15"/>
    </row>
    <row r="21" spans="1:36" ht="18.600000000000001">
      <c r="A21" s="1"/>
      <c r="B21" s="131">
        <v>17</v>
      </c>
      <c r="C21" s="141" t="s">
        <v>49</v>
      </c>
      <c r="D21" s="102">
        <f>SUM(K21+Q21+W21)</f>
        <v>1835</v>
      </c>
      <c r="E21" s="112">
        <f>SUM(D21)/15</f>
        <v>122.33333333333333</v>
      </c>
      <c r="F21" s="103">
        <v>128</v>
      </c>
      <c r="G21" s="103">
        <v>129</v>
      </c>
      <c r="H21" s="103">
        <v>128</v>
      </c>
      <c r="I21" s="103">
        <v>140</v>
      </c>
      <c r="J21" s="103">
        <v>127</v>
      </c>
      <c r="K21" s="102">
        <f>SUM(F21:J21)</f>
        <v>652</v>
      </c>
      <c r="L21" s="103">
        <v>125</v>
      </c>
      <c r="M21" s="103">
        <v>108</v>
      </c>
      <c r="N21" s="103">
        <v>111</v>
      </c>
      <c r="O21" s="103">
        <v>113</v>
      </c>
      <c r="P21" s="103">
        <v>115</v>
      </c>
      <c r="Q21" s="102">
        <f>SUM(L21:P21)</f>
        <v>572</v>
      </c>
      <c r="R21" s="215">
        <v>127</v>
      </c>
      <c r="S21" s="103">
        <v>125</v>
      </c>
      <c r="T21" s="103">
        <v>124</v>
      </c>
      <c r="U21" s="103">
        <v>115</v>
      </c>
      <c r="V21" s="103">
        <v>120</v>
      </c>
      <c r="W21" s="142">
        <f>SUM(R21:V21)</f>
        <v>611</v>
      </c>
      <c r="X21" s="20"/>
      <c r="Y21" s="20"/>
      <c r="Z21" s="20"/>
      <c r="AA21" s="20"/>
      <c r="AB21" s="20"/>
      <c r="AC21" s="30"/>
      <c r="AD21" s="1"/>
      <c r="AE21" s="15"/>
      <c r="AF21" s="15"/>
      <c r="AG21" s="15"/>
      <c r="AH21" s="15"/>
      <c r="AI21" s="15"/>
      <c r="AJ21" s="15"/>
    </row>
    <row r="22" spans="1:36" ht="19.2">
      <c r="A22" s="1"/>
      <c r="B22" s="131">
        <v>18</v>
      </c>
      <c r="C22" s="249" t="s">
        <v>22</v>
      </c>
      <c r="D22" s="102">
        <f>SUM(K22+Q22+W22)</f>
        <v>1834</v>
      </c>
      <c r="E22" s="112">
        <f>SUM(D22)/15</f>
        <v>122.26666666666667</v>
      </c>
      <c r="F22" s="265">
        <v>127</v>
      </c>
      <c r="G22" s="265">
        <v>128</v>
      </c>
      <c r="H22" s="265">
        <v>120</v>
      </c>
      <c r="I22" s="265">
        <v>129</v>
      </c>
      <c r="J22" s="265">
        <v>122</v>
      </c>
      <c r="K22" s="102">
        <f>SUM(F22:J22)</f>
        <v>626</v>
      </c>
      <c r="L22" s="265">
        <v>111</v>
      </c>
      <c r="M22" s="265">
        <v>124</v>
      </c>
      <c r="N22" s="265">
        <v>127</v>
      </c>
      <c r="O22" s="265">
        <v>124</v>
      </c>
      <c r="P22" s="265">
        <v>125</v>
      </c>
      <c r="Q22" s="102">
        <f>SUM(L22:P22)</f>
        <v>611</v>
      </c>
      <c r="R22" s="265">
        <v>124</v>
      </c>
      <c r="S22" s="265">
        <v>125</v>
      </c>
      <c r="T22" s="265">
        <v>115</v>
      </c>
      <c r="U22" s="265">
        <v>110</v>
      </c>
      <c r="V22" s="265">
        <v>123</v>
      </c>
      <c r="W22" s="142">
        <f>SUM(R22:V22)</f>
        <v>597</v>
      </c>
      <c r="X22" s="20"/>
      <c r="Y22" s="20"/>
      <c r="Z22" s="20"/>
      <c r="AA22" s="20"/>
      <c r="AB22" s="20"/>
      <c r="AC22" s="30"/>
      <c r="AD22" s="1"/>
      <c r="AE22" s="15"/>
      <c r="AF22" s="15"/>
      <c r="AG22" s="15"/>
      <c r="AH22" s="15"/>
      <c r="AI22" s="15"/>
      <c r="AJ22" s="15"/>
    </row>
    <row r="23" spans="1:36" ht="18.600000000000001">
      <c r="A23" s="1"/>
      <c r="B23" s="131">
        <v>19</v>
      </c>
      <c r="C23" s="141" t="s">
        <v>24</v>
      </c>
      <c r="D23" s="102">
        <f>SUM(K23+Q23+W23)</f>
        <v>1787</v>
      </c>
      <c r="E23" s="112">
        <f>SUM(D23)/15</f>
        <v>119.13333333333334</v>
      </c>
      <c r="F23" s="103">
        <v>110</v>
      </c>
      <c r="G23" s="103">
        <v>120</v>
      </c>
      <c r="H23" s="103">
        <v>113</v>
      </c>
      <c r="I23" s="103">
        <v>112</v>
      </c>
      <c r="J23" s="103">
        <v>122</v>
      </c>
      <c r="K23" s="102">
        <f>SUM(F23:J23)</f>
        <v>577</v>
      </c>
      <c r="L23" s="103">
        <v>111</v>
      </c>
      <c r="M23" s="103">
        <v>127</v>
      </c>
      <c r="N23" s="103">
        <v>125</v>
      </c>
      <c r="O23" s="103">
        <v>127</v>
      </c>
      <c r="P23" s="103">
        <v>120</v>
      </c>
      <c r="Q23" s="102">
        <f>SUM(L23:P23)</f>
        <v>610</v>
      </c>
      <c r="R23" s="215">
        <v>108</v>
      </c>
      <c r="S23" s="103">
        <v>126</v>
      </c>
      <c r="T23" s="103">
        <v>115</v>
      </c>
      <c r="U23" s="103">
        <v>122</v>
      </c>
      <c r="V23" s="103">
        <v>129</v>
      </c>
      <c r="W23" s="142">
        <f>SUM(R23:V23)</f>
        <v>600</v>
      </c>
      <c r="X23" s="20"/>
      <c r="Y23" s="20"/>
      <c r="Z23" s="20"/>
      <c r="AA23" s="20"/>
      <c r="AB23" s="20"/>
      <c r="AC23" s="30"/>
      <c r="AD23" s="1"/>
      <c r="AE23" s="15"/>
      <c r="AF23" s="15"/>
      <c r="AG23" s="15"/>
      <c r="AH23" s="15"/>
      <c r="AI23" s="15"/>
      <c r="AJ23" s="15"/>
    </row>
    <row r="24" spans="1:36" ht="18.600000000000001">
      <c r="A24" s="1"/>
      <c r="B24" s="131">
        <v>20</v>
      </c>
      <c r="C24" s="143" t="s">
        <v>27</v>
      </c>
      <c r="D24" s="102">
        <f>SUM(K24+Q24+W24)</f>
        <v>1766</v>
      </c>
      <c r="E24" s="112">
        <f>SUM(D24)/15</f>
        <v>117.73333333333333</v>
      </c>
      <c r="F24" s="103">
        <v>111</v>
      </c>
      <c r="G24" s="103">
        <v>112</v>
      </c>
      <c r="H24" s="103">
        <v>112</v>
      </c>
      <c r="I24" s="103">
        <v>121</v>
      </c>
      <c r="J24" s="103">
        <v>123</v>
      </c>
      <c r="K24" s="102">
        <f>SUM(F24:J24)</f>
        <v>579</v>
      </c>
      <c r="L24" s="103">
        <v>119</v>
      </c>
      <c r="M24" s="103">
        <v>123</v>
      </c>
      <c r="N24" s="103">
        <v>127</v>
      </c>
      <c r="O24" s="103">
        <v>102</v>
      </c>
      <c r="P24" s="103">
        <v>101</v>
      </c>
      <c r="Q24" s="102">
        <f>SUM(L24:P24)</f>
        <v>572</v>
      </c>
      <c r="R24" s="215">
        <v>124</v>
      </c>
      <c r="S24" s="103">
        <v>116</v>
      </c>
      <c r="T24" s="103">
        <v>120</v>
      </c>
      <c r="U24" s="103">
        <v>126</v>
      </c>
      <c r="V24" s="103">
        <v>129</v>
      </c>
      <c r="W24" s="142">
        <f>SUM(R24:V24)</f>
        <v>615</v>
      </c>
      <c r="X24" s="20"/>
      <c r="Y24" s="20"/>
      <c r="Z24" s="20"/>
      <c r="AA24" s="20"/>
      <c r="AB24" s="20"/>
      <c r="AC24" s="30"/>
      <c r="AD24" s="1"/>
      <c r="AE24" s="15"/>
      <c r="AF24" s="15"/>
      <c r="AG24" s="15"/>
      <c r="AH24" s="15"/>
      <c r="AI24" s="15"/>
      <c r="AJ24" s="15"/>
    </row>
    <row r="25" spans="1:36" ht="18.600000000000001">
      <c r="A25" s="1"/>
      <c r="B25" s="131">
        <v>21</v>
      </c>
      <c r="C25" s="141" t="s">
        <v>31</v>
      </c>
      <c r="D25" s="102">
        <f>SUM(K25+Q25+W25)</f>
        <v>1759</v>
      </c>
      <c r="E25" s="112">
        <f>SUM(D25)/15</f>
        <v>117.26666666666667</v>
      </c>
      <c r="F25" s="103">
        <v>123</v>
      </c>
      <c r="G25" s="103">
        <v>97</v>
      </c>
      <c r="H25" s="103">
        <v>127</v>
      </c>
      <c r="I25" s="103">
        <v>129</v>
      </c>
      <c r="J25" s="103">
        <v>108</v>
      </c>
      <c r="K25" s="102">
        <f>SUM(F25:J25)</f>
        <v>584</v>
      </c>
      <c r="L25" s="103">
        <v>111</v>
      </c>
      <c r="M25" s="103">
        <v>124</v>
      </c>
      <c r="N25" s="103">
        <v>121</v>
      </c>
      <c r="O25" s="103">
        <v>120</v>
      </c>
      <c r="P25" s="103">
        <v>124</v>
      </c>
      <c r="Q25" s="102">
        <f>SUM(L25:P25)</f>
        <v>600</v>
      </c>
      <c r="R25" s="103">
        <v>111</v>
      </c>
      <c r="S25" s="103">
        <v>128</v>
      </c>
      <c r="T25" s="103">
        <v>127</v>
      </c>
      <c r="U25" s="103">
        <v>112</v>
      </c>
      <c r="V25" s="103">
        <v>97</v>
      </c>
      <c r="W25" s="142">
        <f>SUM(R25:V25)</f>
        <v>575</v>
      </c>
      <c r="X25" s="20"/>
      <c r="Y25" s="20"/>
      <c r="Z25" s="20"/>
      <c r="AA25" s="20"/>
      <c r="AB25" s="20"/>
      <c r="AC25" s="30"/>
      <c r="AD25" s="1"/>
      <c r="AE25" s="15"/>
      <c r="AF25" s="15"/>
      <c r="AG25" s="15"/>
      <c r="AH25" s="15"/>
      <c r="AI25" s="15"/>
      <c r="AJ25" s="15"/>
    </row>
    <row r="26" spans="1:36" ht="18.600000000000001">
      <c r="A26" s="1"/>
      <c r="B26" s="131">
        <v>22</v>
      </c>
      <c r="C26" s="141" t="s">
        <v>32</v>
      </c>
      <c r="D26" s="102">
        <f>SUM(K26+Q26+W26)</f>
        <v>1714</v>
      </c>
      <c r="E26" s="112">
        <f>SUM(D26)/15</f>
        <v>114.26666666666667</v>
      </c>
      <c r="F26" s="103">
        <v>113</v>
      </c>
      <c r="G26" s="103">
        <v>105</v>
      </c>
      <c r="H26" s="103">
        <v>103</v>
      </c>
      <c r="I26" s="103">
        <v>115</v>
      </c>
      <c r="J26" s="103">
        <v>109</v>
      </c>
      <c r="K26" s="102">
        <f>SUM(F26:J26)</f>
        <v>545</v>
      </c>
      <c r="L26" s="103">
        <v>116</v>
      </c>
      <c r="M26" s="103">
        <v>126</v>
      </c>
      <c r="N26" s="103">
        <v>120</v>
      </c>
      <c r="O26" s="103">
        <v>109</v>
      </c>
      <c r="P26" s="103">
        <v>120</v>
      </c>
      <c r="Q26" s="102">
        <f>SUM(L26:P26)</f>
        <v>591</v>
      </c>
      <c r="R26" s="215">
        <v>129</v>
      </c>
      <c r="S26" s="103">
        <v>126</v>
      </c>
      <c r="T26" s="103">
        <v>108</v>
      </c>
      <c r="U26" s="103">
        <v>107</v>
      </c>
      <c r="V26" s="103">
        <v>108</v>
      </c>
      <c r="W26" s="142">
        <f>SUM(R26:V26)</f>
        <v>578</v>
      </c>
      <c r="X26" s="20"/>
      <c r="Y26" s="20"/>
      <c r="Z26" s="20"/>
      <c r="AA26" s="20"/>
      <c r="AB26" s="20"/>
      <c r="AC26" s="30"/>
      <c r="AD26" s="1"/>
      <c r="AE26" s="15"/>
      <c r="AF26" s="15"/>
      <c r="AG26" s="15"/>
      <c r="AH26" s="15"/>
      <c r="AI26" s="15"/>
      <c r="AJ26" s="15"/>
    </row>
    <row r="27" spans="1:36" ht="18.600000000000001">
      <c r="A27" s="1"/>
      <c r="B27" s="131">
        <v>23</v>
      </c>
      <c r="C27" s="141" t="s">
        <v>60</v>
      </c>
      <c r="D27" s="102">
        <f>SUM(K27+Q27+W27)</f>
        <v>1645</v>
      </c>
      <c r="E27" s="112">
        <f>SUM(D27)/15</f>
        <v>109.66666666666667</v>
      </c>
      <c r="F27" s="103">
        <v>115</v>
      </c>
      <c r="G27" s="103">
        <v>103</v>
      </c>
      <c r="H27" s="103">
        <v>96</v>
      </c>
      <c r="I27" s="103">
        <v>103</v>
      </c>
      <c r="J27" s="103">
        <v>98</v>
      </c>
      <c r="K27" s="102">
        <f>SUM(F27:J27)</f>
        <v>515</v>
      </c>
      <c r="L27" s="103">
        <v>123</v>
      </c>
      <c r="M27" s="103">
        <v>123</v>
      </c>
      <c r="N27" s="103">
        <v>112</v>
      </c>
      <c r="O27" s="103">
        <v>97</v>
      </c>
      <c r="P27" s="103">
        <v>124</v>
      </c>
      <c r="Q27" s="102">
        <f>SUM(L27:P27)</f>
        <v>579</v>
      </c>
      <c r="R27" s="215">
        <v>111</v>
      </c>
      <c r="S27" s="215">
        <v>121</v>
      </c>
      <c r="T27" s="215">
        <v>96</v>
      </c>
      <c r="U27" s="215">
        <v>109</v>
      </c>
      <c r="V27" s="103">
        <v>114</v>
      </c>
      <c r="W27" s="142">
        <f>SUM(R27:V27)</f>
        <v>551</v>
      </c>
      <c r="X27" s="20"/>
      <c r="Y27" s="20"/>
      <c r="Z27" s="20"/>
      <c r="AA27" s="20"/>
      <c r="AB27" s="20"/>
      <c r="AC27" s="30"/>
      <c r="AD27" s="1"/>
      <c r="AE27" s="15"/>
      <c r="AF27" s="15"/>
      <c r="AG27" s="15"/>
      <c r="AH27" s="15"/>
      <c r="AI27" s="15"/>
      <c r="AJ27" s="15"/>
    </row>
    <row r="28" spans="1:36" ht="18.600000000000001">
      <c r="A28" s="1"/>
      <c r="B28" s="131">
        <v>24</v>
      </c>
      <c r="C28" s="141" t="s">
        <v>33</v>
      </c>
      <c r="D28" s="102">
        <f>SUM(K28+Q28+W28)</f>
        <v>1613</v>
      </c>
      <c r="E28" s="112">
        <f>SUM(D28)/15</f>
        <v>107.53333333333333</v>
      </c>
      <c r="F28" s="103">
        <v>90</v>
      </c>
      <c r="G28" s="103">
        <v>111</v>
      </c>
      <c r="H28" s="103">
        <v>107</v>
      </c>
      <c r="I28" s="103">
        <v>120</v>
      </c>
      <c r="J28" s="103">
        <v>106</v>
      </c>
      <c r="K28" s="102">
        <f>SUM(F28:J28)</f>
        <v>534</v>
      </c>
      <c r="L28" s="103">
        <v>120</v>
      </c>
      <c r="M28" s="103">
        <v>128</v>
      </c>
      <c r="N28" s="103">
        <v>120</v>
      </c>
      <c r="O28" s="103">
        <v>110</v>
      </c>
      <c r="P28" s="103">
        <v>105</v>
      </c>
      <c r="Q28" s="102">
        <f>SUM(L28:P28)</f>
        <v>583</v>
      </c>
      <c r="R28" s="103">
        <v>106</v>
      </c>
      <c r="S28" s="103">
        <v>111</v>
      </c>
      <c r="T28" s="103">
        <v>96</v>
      </c>
      <c r="U28" s="103">
        <v>88</v>
      </c>
      <c r="V28" s="103">
        <v>95</v>
      </c>
      <c r="W28" s="142">
        <f>SUM(R28:V28)</f>
        <v>496</v>
      </c>
      <c r="X28" s="20"/>
      <c r="Y28" s="20"/>
      <c r="Z28" s="20"/>
      <c r="AA28" s="20"/>
      <c r="AB28" s="20"/>
      <c r="AC28" s="30"/>
      <c r="AD28" s="1"/>
      <c r="AE28" s="15"/>
      <c r="AF28" s="15"/>
      <c r="AG28" s="15"/>
      <c r="AH28" s="15"/>
      <c r="AI28" s="15"/>
      <c r="AJ28" s="15"/>
    </row>
    <row r="29" spans="1:36" ht="18.600000000000001">
      <c r="A29" s="1"/>
      <c r="B29" s="131">
        <v>25</v>
      </c>
      <c r="C29" s="141" t="s">
        <v>39</v>
      </c>
      <c r="D29" s="102">
        <f>SUM(K29+Q29+W29)</f>
        <v>0</v>
      </c>
      <c r="E29" s="112">
        <f>SUM(D29)/15</f>
        <v>0</v>
      </c>
      <c r="F29" s="103">
        <v>0</v>
      </c>
      <c r="G29" s="103">
        <v>0</v>
      </c>
      <c r="H29" s="103">
        <v>0</v>
      </c>
      <c r="I29" s="103">
        <v>0</v>
      </c>
      <c r="J29" s="103">
        <v>0</v>
      </c>
      <c r="K29" s="102">
        <f>SUM(F29:J29)</f>
        <v>0</v>
      </c>
      <c r="L29" s="103">
        <v>0</v>
      </c>
      <c r="M29" s="103">
        <v>0</v>
      </c>
      <c r="N29" s="103">
        <v>0</v>
      </c>
      <c r="O29" s="103">
        <v>0</v>
      </c>
      <c r="P29" s="103">
        <v>0</v>
      </c>
      <c r="Q29" s="102">
        <f>SUM(L29:P29)</f>
        <v>0</v>
      </c>
      <c r="R29" s="215">
        <v>0</v>
      </c>
      <c r="S29" s="103">
        <v>0</v>
      </c>
      <c r="T29" s="103">
        <v>0</v>
      </c>
      <c r="U29" s="103">
        <v>0</v>
      </c>
      <c r="V29" s="103">
        <v>0</v>
      </c>
      <c r="W29" s="142">
        <f>SUM(R29:V29)</f>
        <v>0</v>
      </c>
      <c r="X29" s="20"/>
      <c r="Y29" s="20"/>
      <c r="Z29" s="20"/>
      <c r="AA29" s="20"/>
      <c r="AB29" s="20"/>
      <c r="AC29" s="30"/>
      <c r="AD29" s="1"/>
      <c r="AE29" s="15"/>
      <c r="AF29" s="15"/>
      <c r="AG29" s="15"/>
      <c r="AH29" s="15"/>
      <c r="AI29" s="15"/>
      <c r="AJ29" s="15"/>
    </row>
    <row r="30" spans="1:36" ht="18.600000000000001">
      <c r="A30" s="1"/>
      <c r="B30" s="131">
        <v>26</v>
      </c>
      <c r="C30" s="141" t="s">
        <v>46</v>
      </c>
      <c r="D30" s="102">
        <f>SUM(K30+Q30+W30)</f>
        <v>0</v>
      </c>
      <c r="E30" s="112">
        <f>SUM(D30)/15</f>
        <v>0</v>
      </c>
      <c r="F30" s="103">
        <v>0</v>
      </c>
      <c r="G30" s="103">
        <v>0</v>
      </c>
      <c r="H30" s="103">
        <v>0</v>
      </c>
      <c r="I30" s="103">
        <v>0</v>
      </c>
      <c r="J30" s="103">
        <v>0</v>
      </c>
      <c r="K30" s="102">
        <f>SUM(F30:J30)</f>
        <v>0</v>
      </c>
      <c r="L30" s="103">
        <v>0</v>
      </c>
      <c r="M30" s="103">
        <v>0</v>
      </c>
      <c r="N30" s="103">
        <v>0</v>
      </c>
      <c r="O30" s="103">
        <v>0</v>
      </c>
      <c r="P30" s="103">
        <v>0</v>
      </c>
      <c r="Q30" s="102">
        <f>SUM(L30:P30)</f>
        <v>0</v>
      </c>
      <c r="R30" s="215">
        <v>0</v>
      </c>
      <c r="S30" s="103">
        <v>0</v>
      </c>
      <c r="T30" s="103">
        <v>0</v>
      </c>
      <c r="U30" s="103">
        <v>0</v>
      </c>
      <c r="V30" s="103">
        <v>0</v>
      </c>
      <c r="W30" s="142">
        <f>SUM(R30:V30)</f>
        <v>0</v>
      </c>
      <c r="X30" s="20"/>
      <c r="Y30" s="20"/>
      <c r="Z30" s="20"/>
      <c r="AA30" s="20"/>
      <c r="AB30" s="20"/>
      <c r="AC30" s="30"/>
      <c r="AD30" s="1"/>
      <c r="AE30" s="15"/>
      <c r="AF30" s="15"/>
      <c r="AG30" s="15"/>
      <c r="AH30" s="15"/>
      <c r="AI30" s="15"/>
      <c r="AJ30" s="15"/>
    </row>
    <row r="31" spans="1:36" ht="18.600000000000001">
      <c r="A31" s="1"/>
      <c r="B31" s="131">
        <v>27</v>
      </c>
      <c r="C31" s="141" t="s">
        <v>25</v>
      </c>
      <c r="D31" s="102">
        <f>SUM(K31+Q31+W31)</f>
        <v>0</v>
      </c>
      <c r="E31" s="112">
        <f>SUM(D31)/15</f>
        <v>0</v>
      </c>
      <c r="F31" s="103">
        <v>0</v>
      </c>
      <c r="G31" s="103">
        <v>0</v>
      </c>
      <c r="H31" s="103">
        <v>0</v>
      </c>
      <c r="I31" s="103">
        <v>0</v>
      </c>
      <c r="J31" s="103">
        <v>0</v>
      </c>
      <c r="K31" s="102">
        <f>SUM(F31:J31)</f>
        <v>0</v>
      </c>
      <c r="L31" s="103">
        <v>0</v>
      </c>
      <c r="M31" s="103">
        <v>0</v>
      </c>
      <c r="N31" s="103">
        <v>0</v>
      </c>
      <c r="O31" s="103">
        <v>0</v>
      </c>
      <c r="P31" s="103">
        <v>0</v>
      </c>
      <c r="Q31" s="102">
        <f>SUM(L31:P31)</f>
        <v>0</v>
      </c>
      <c r="R31" s="215">
        <v>0</v>
      </c>
      <c r="S31" s="103">
        <v>0</v>
      </c>
      <c r="T31" s="103">
        <v>0</v>
      </c>
      <c r="U31" s="103">
        <v>0</v>
      </c>
      <c r="V31" s="103">
        <v>0</v>
      </c>
      <c r="W31" s="142">
        <f>SUM(R31:V31)</f>
        <v>0</v>
      </c>
      <c r="X31" s="20"/>
      <c r="Y31" s="20"/>
      <c r="Z31" s="20"/>
      <c r="AA31" s="20"/>
      <c r="AB31" s="20"/>
      <c r="AC31" s="30"/>
      <c r="AD31" s="1"/>
      <c r="AE31" s="15"/>
      <c r="AF31" s="15"/>
      <c r="AG31" s="15"/>
      <c r="AH31" s="15"/>
      <c r="AI31" s="15"/>
      <c r="AJ31" s="15"/>
    </row>
    <row r="32" spans="1:36" ht="18.600000000000001">
      <c r="A32" s="1"/>
      <c r="B32" s="131">
        <v>28</v>
      </c>
      <c r="C32" s="141" t="s">
        <v>29</v>
      </c>
      <c r="D32" s="102">
        <f>SUM(K32+Q32+W32)</f>
        <v>0</v>
      </c>
      <c r="E32" s="112">
        <f>SUM(D32)/15</f>
        <v>0</v>
      </c>
      <c r="F32" s="103">
        <v>0</v>
      </c>
      <c r="G32" s="103">
        <v>0</v>
      </c>
      <c r="H32" s="103">
        <v>0</v>
      </c>
      <c r="I32" s="103">
        <v>0</v>
      </c>
      <c r="J32" s="103">
        <v>0</v>
      </c>
      <c r="K32" s="102">
        <f>SUM(F32:J32)</f>
        <v>0</v>
      </c>
      <c r="L32" s="103">
        <v>0</v>
      </c>
      <c r="M32" s="103">
        <v>0</v>
      </c>
      <c r="N32" s="103">
        <v>0</v>
      </c>
      <c r="O32" s="103">
        <v>0</v>
      </c>
      <c r="P32" s="103">
        <v>0</v>
      </c>
      <c r="Q32" s="102">
        <f>SUM(L32:P32)</f>
        <v>0</v>
      </c>
      <c r="R32" s="215">
        <v>0</v>
      </c>
      <c r="S32" s="103">
        <v>0</v>
      </c>
      <c r="T32" s="103">
        <v>0</v>
      </c>
      <c r="U32" s="103">
        <v>0</v>
      </c>
      <c r="V32" s="103">
        <v>0</v>
      </c>
      <c r="W32" s="142">
        <f>SUM(R32:V32)</f>
        <v>0</v>
      </c>
      <c r="X32" s="1"/>
      <c r="Y32" s="1"/>
      <c r="Z32" s="1"/>
      <c r="AA32" s="1"/>
      <c r="AB32" s="1"/>
      <c r="AC32" s="1"/>
      <c r="AD32" s="1"/>
      <c r="AE32" s="15"/>
      <c r="AF32" s="15"/>
      <c r="AG32" s="15"/>
      <c r="AH32" s="15"/>
      <c r="AI32" s="15"/>
      <c r="AJ32" s="15"/>
    </row>
    <row r="33" spans="1:36" ht="18.600000000000001">
      <c r="A33" s="1"/>
      <c r="B33" s="131">
        <v>29</v>
      </c>
      <c r="C33" s="141" t="s">
        <v>28</v>
      </c>
      <c r="D33" s="102">
        <f>SUM(K33+Q33+W33)</f>
        <v>0</v>
      </c>
      <c r="E33" s="112">
        <f>SUM(D33)/15</f>
        <v>0</v>
      </c>
      <c r="F33" s="103">
        <v>0</v>
      </c>
      <c r="G33" s="103">
        <v>0</v>
      </c>
      <c r="H33" s="103">
        <v>0</v>
      </c>
      <c r="I33" s="103">
        <v>0</v>
      </c>
      <c r="J33" s="103">
        <v>0</v>
      </c>
      <c r="K33" s="102">
        <f>SUM(F33:J33)</f>
        <v>0</v>
      </c>
      <c r="L33" s="103">
        <v>0</v>
      </c>
      <c r="M33" s="103">
        <v>0</v>
      </c>
      <c r="N33" s="103">
        <v>0</v>
      </c>
      <c r="O33" s="103">
        <v>0</v>
      </c>
      <c r="P33" s="103">
        <v>0</v>
      </c>
      <c r="Q33" s="102">
        <f>SUM(L33:P33)</f>
        <v>0</v>
      </c>
      <c r="R33" s="215">
        <v>0</v>
      </c>
      <c r="S33" s="103">
        <v>0</v>
      </c>
      <c r="T33" s="103">
        <v>0</v>
      </c>
      <c r="U33" s="103">
        <v>0</v>
      </c>
      <c r="V33" s="103">
        <v>0</v>
      </c>
      <c r="W33" s="142">
        <f>SUM(R33:V33)</f>
        <v>0</v>
      </c>
      <c r="X33" s="1"/>
      <c r="Y33" s="1"/>
      <c r="Z33" s="1"/>
      <c r="AA33" s="1"/>
      <c r="AB33" s="1"/>
      <c r="AC33" s="1"/>
      <c r="AD33" s="1"/>
      <c r="AE33" s="15"/>
      <c r="AF33" s="15"/>
      <c r="AG33" s="15"/>
      <c r="AH33" s="15"/>
      <c r="AI33" s="15"/>
      <c r="AJ33" s="15"/>
    </row>
    <row r="34" spans="1:36" ht="18.600000000000001">
      <c r="A34" s="1"/>
      <c r="B34" s="131">
        <v>30</v>
      </c>
      <c r="C34" s="144" t="s">
        <v>30</v>
      </c>
      <c r="D34" s="145">
        <f>SUM(K34+Q34+W34)</f>
        <v>0</v>
      </c>
      <c r="E34" s="146">
        <f>SUM(D34)/15</f>
        <v>0</v>
      </c>
      <c r="F34" s="147">
        <v>0</v>
      </c>
      <c r="G34" s="147">
        <v>0</v>
      </c>
      <c r="H34" s="147">
        <v>0</v>
      </c>
      <c r="I34" s="147">
        <v>0</v>
      </c>
      <c r="J34" s="147">
        <v>0</v>
      </c>
      <c r="K34" s="145">
        <f>SUM(F34:J34)</f>
        <v>0</v>
      </c>
      <c r="L34" s="147">
        <v>0</v>
      </c>
      <c r="M34" s="147">
        <v>0</v>
      </c>
      <c r="N34" s="147">
        <v>0</v>
      </c>
      <c r="O34" s="147">
        <v>0</v>
      </c>
      <c r="P34" s="147">
        <v>0</v>
      </c>
      <c r="Q34" s="145">
        <f>SUM(L34:P34)</f>
        <v>0</v>
      </c>
      <c r="R34" s="147">
        <v>0</v>
      </c>
      <c r="S34" s="147">
        <v>0</v>
      </c>
      <c r="T34" s="147">
        <v>0</v>
      </c>
      <c r="U34" s="147">
        <v>0</v>
      </c>
      <c r="V34" s="147">
        <v>0</v>
      </c>
      <c r="W34" s="148">
        <f>SUM(R34:V34)</f>
        <v>0</v>
      </c>
      <c r="X34" s="1"/>
      <c r="Y34" s="1"/>
      <c r="Z34" s="1"/>
      <c r="AA34" s="1"/>
      <c r="AB34" s="1"/>
      <c r="AC34" s="1"/>
      <c r="AD34" s="1"/>
      <c r="AE34" s="15"/>
      <c r="AF34" s="15"/>
      <c r="AG34" s="15"/>
      <c r="AH34" s="15"/>
      <c r="AI34" s="15"/>
      <c r="AJ34" s="15"/>
    </row>
    <row r="35" spans="1:36" ht="18.600000000000001">
      <c r="A35" s="1"/>
      <c r="B35" s="131"/>
      <c r="C35" s="248"/>
      <c r="D35" s="102"/>
      <c r="E35" s="112"/>
      <c r="F35" s="103"/>
      <c r="G35" s="103"/>
      <c r="H35" s="103"/>
      <c r="I35" s="103"/>
      <c r="J35" s="103"/>
      <c r="K35" s="102"/>
      <c r="L35" s="103"/>
      <c r="M35" s="103"/>
      <c r="N35" s="103"/>
      <c r="O35" s="103"/>
      <c r="P35" s="103"/>
      <c r="Q35" s="102"/>
      <c r="R35" s="215"/>
      <c r="S35" s="103"/>
      <c r="T35" s="103"/>
      <c r="U35" s="103"/>
      <c r="V35" s="103"/>
      <c r="W35" s="102"/>
      <c r="X35" s="1"/>
      <c r="Y35" s="1"/>
      <c r="Z35" s="1"/>
      <c r="AA35" s="1"/>
      <c r="AB35" s="1"/>
      <c r="AC35" s="1"/>
      <c r="AD35" s="1"/>
      <c r="AE35" s="15"/>
      <c r="AF35" s="15"/>
      <c r="AG35" s="15"/>
      <c r="AH35" s="15"/>
      <c r="AI35" s="15"/>
      <c r="AJ35" s="15"/>
    </row>
    <row r="36" spans="1:36" ht="18.600000000000001">
      <c r="A36" s="1"/>
      <c r="B36" s="131"/>
      <c r="C36" s="248"/>
      <c r="D36" s="102"/>
      <c r="E36" s="112"/>
      <c r="F36" s="103"/>
      <c r="G36" s="103"/>
      <c r="H36" s="103"/>
      <c r="I36" s="103"/>
      <c r="J36" s="103"/>
      <c r="K36" s="102"/>
      <c r="L36" s="103"/>
      <c r="M36" s="103"/>
      <c r="N36" s="103"/>
      <c r="O36" s="103"/>
      <c r="P36" s="103"/>
      <c r="Q36" s="102"/>
      <c r="R36" s="215"/>
      <c r="S36" s="103"/>
      <c r="T36" s="103"/>
      <c r="U36" s="103"/>
      <c r="V36" s="103"/>
      <c r="W36" s="102"/>
      <c r="X36" s="1"/>
      <c r="Y36" s="1"/>
      <c r="Z36" s="1"/>
      <c r="AA36" s="1"/>
      <c r="AB36" s="1"/>
      <c r="AC36" s="1"/>
      <c r="AD36" s="1"/>
      <c r="AE36" s="15"/>
      <c r="AF36" s="15"/>
      <c r="AG36" s="15"/>
      <c r="AH36" s="15"/>
      <c r="AI36" s="15"/>
      <c r="AJ36" s="15"/>
    </row>
    <row r="37" spans="1:36" ht="18.600000000000001">
      <c r="A37" s="1"/>
      <c r="B37" s="8"/>
      <c r="C37" s="18"/>
      <c r="D37" s="9"/>
      <c r="E37" s="22"/>
      <c r="F37" s="19"/>
      <c r="G37" s="19"/>
      <c r="H37" s="19"/>
      <c r="I37" s="19"/>
      <c r="J37" s="19"/>
      <c r="K37" s="9"/>
      <c r="L37" s="19"/>
      <c r="M37" s="19"/>
      <c r="N37" s="19"/>
      <c r="O37" s="19"/>
      <c r="P37" s="19"/>
      <c r="Q37" s="9"/>
      <c r="R37" s="7"/>
      <c r="S37" s="19"/>
      <c r="T37" s="19"/>
      <c r="U37" s="19"/>
      <c r="V37" s="19"/>
      <c r="W37" s="9"/>
      <c r="X37" s="1"/>
      <c r="Y37" s="1"/>
      <c r="Z37" s="1"/>
      <c r="AA37" s="1"/>
      <c r="AB37" s="1"/>
      <c r="AC37" s="1"/>
      <c r="AD37" s="1"/>
      <c r="AE37" s="15"/>
      <c r="AF37" s="15"/>
      <c r="AG37" s="15"/>
      <c r="AH37" s="15"/>
      <c r="AI37" s="15"/>
      <c r="AJ37" s="15"/>
    </row>
    <row r="38" spans="1:36" ht="18.600000000000001">
      <c r="A38" s="1"/>
      <c r="B38" s="23"/>
      <c r="C38" s="24"/>
      <c r="D38" s="25"/>
      <c r="E38" s="26"/>
      <c r="F38" s="27"/>
      <c r="G38" s="27"/>
      <c r="H38" s="27"/>
      <c r="I38" s="27"/>
      <c r="J38" s="27"/>
      <c r="K38" s="25"/>
      <c r="L38" s="27"/>
      <c r="M38" s="27"/>
      <c r="N38" s="27"/>
      <c r="O38" s="27"/>
      <c r="P38" s="27"/>
      <c r="Q38" s="25"/>
      <c r="R38" s="7"/>
      <c r="S38" s="27"/>
      <c r="T38" s="27"/>
      <c r="U38" s="27"/>
      <c r="V38" s="27"/>
      <c r="W38" s="25"/>
      <c r="X38" s="1"/>
      <c r="Y38" s="1"/>
      <c r="Z38" s="1"/>
      <c r="AA38" s="1"/>
      <c r="AB38" s="1"/>
      <c r="AC38" s="1"/>
      <c r="AD38" s="1"/>
      <c r="AE38" s="15"/>
      <c r="AF38" s="15"/>
      <c r="AG38" s="15"/>
      <c r="AH38" s="15"/>
      <c r="AI38" s="15"/>
      <c r="AJ38" s="15"/>
    </row>
    <row r="39" spans="1:36" ht="18.600000000000001">
      <c r="A39" s="1"/>
      <c r="B39" s="23"/>
      <c r="C39" s="24"/>
      <c r="D39" s="25"/>
      <c r="E39" s="26"/>
      <c r="F39" s="27"/>
      <c r="G39" s="27"/>
      <c r="H39" s="27"/>
      <c r="I39" s="27"/>
      <c r="J39" s="27"/>
      <c r="K39" s="25"/>
      <c r="L39" s="27"/>
      <c r="M39" s="27"/>
      <c r="N39" s="27"/>
      <c r="O39" s="27"/>
      <c r="P39" s="27"/>
      <c r="Q39" s="25"/>
      <c r="R39" s="7"/>
      <c r="S39" s="27"/>
      <c r="T39" s="27"/>
      <c r="U39" s="27"/>
      <c r="V39" s="27"/>
      <c r="W39" s="25"/>
      <c r="X39" s="1"/>
      <c r="Y39" s="1"/>
      <c r="Z39" s="1"/>
      <c r="AA39" s="1"/>
      <c r="AB39" s="1"/>
      <c r="AC39" s="1"/>
      <c r="AD39" s="1"/>
      <c r="AE39" s="15"/>
      <c r="AF39" s="15"/>
      <c r="AG39" s="15"/>
      <c r="AH39" s="15"/>
      <c r="AI39" s="15"/>
      <c r="AJ39" s="15"/>
    </row>
    <row r="40" spans="1:36" ht="18.600000000000001">
      <c r="A40" s="1"/>
      <c r="B40" s="23"/>
      <c r="C40" s="24"/>
      <c r="D40" s="25"/>
      <c r="E40" s="26"/>
      <c r="F40" s="27"/>
      <c r="G40" s="27"/>
      <c r="H40" s="27"/>
      <c r="I40" s="27"/>
      <c r="J40" s="27"/>
      <c r="K40" s="25"/>
      <c r="L40" s="27"/>
      <c r="M40" s="27"/>
      <c r="N40" s="27"/>
      <c r="O40" s="27"/>
      <c r="P40" s="27"/>
      <c r="Q40" s="25"/>
      <c r="R40" s="27"/>
      <c r="S40" s="27"/>
      <c r="T40" s="27"/>
      <c r="U40" s="27"/>
      <c r="V40" s="27"/>
      <c r="W40" s="25"/>
      <c r="X40" s="1"/>
      <c r="Y40" s="1"/>
      <c r="Z40" s="1"/>
      <c r="AA40" s="1"/>
      <c r="AB40" s="1"/>
      <c r="AC40" s="1"/>
      <c r="AD40" s="1"/>
      <c r="AE40" s="15"/>
      <c r="AF40" s="15"/>
      <c r="AG40" s="15"/>
      <c r="AH40" s="15"/>
      <c r="AI40" s="15"/>
      <c r="AJ40" s="15"/>
    </row>
    <row r="41" spans="1:36" ht="18.600000000000001">
      <c r="A41" s="1"/>
      <c r="B41" s="23"/>
      <c r="C41" s="24"/>
      <c r="D41" s="25"/>
      <c r="E41" s="26"/>
      <c r="F41" s="27"/>
      <c r="G41" s="27"/>
      <c r="H41" s="27"/>
      <c r="I41" s="27"/>
      <c r="J41" s="27"/>
      <c r="K41" s="25"/>
      <c r="L41" s="27"/>
      <c r="M41" s="27"/>
      <c r="N41" s="27"/>
      <c r="O41" s="27"/>
      <c r="P41" s="27"/>
      <c r="Q41" s="25"/>
      <c r="R41" s="27"/>
      <c r="S41" s="27"/>
      <c r="T41" s="27"/>
      <c r="U41" s="27"/>
      <c r="V41" s="27"/>
      <c r="W41" s="25"/>
      <c r="X41" s="1"/>
      <c r="Y41" s="1"/>
      <c r="Z41" s="1"/>
      <c r="AA41" s="1"/>
      <c r="AB41" s="1"/>
      <c r="AC41" s="1"/>
      <c r="AD41" s="1"/>
      <c r="AE41" s="15"/>
      <c r="AF41" s="15"/>
      <c r="AG41" s="15"/>
      <c r="AH41" s="15"/>
      <c r="AI41" s="15"/>
      <c r="AJ41" s="15"/>
    </row>
    <row r="42" spans="1:36" ht="18.600000000000001">
      <c r="A42" s="1"/>
      <c r="B42" s="23"/>
      <c r="C42" s="24"/>
      <c r="D42" s="25"/>
      <c r="E42" s="26"/>
      <c r="F42" s="27"/>
      <c r="G42" s="27"/>
      <c r="H42" s="27"/>
      <c r="I42" s="27"/>
      <c r="J42" s="27"/>
      <c r="K42" s="25"/>
      <c r="L42" s="27"/>
      <c r="M42" s="27"/>
      <c r="N42" s="27"/>
      <c r="O42" s="27"/>
      <c r="P42" s="27"/>
      <c r="Q42" s="25"/>
      <c r="R42" s="27"/>
      <c r="S42" s="27"/>
      <c r="T42" s="27"/>
      <c r="U42" s="27"/>
      <c r="V42" s="27"/>
      <c r="W42" s="25"/>
      <c r="X42" s="1"/>
      <c r="Y42" s="1"/>
      <c r="Z42" s="1"/>
      <c r="AA42" s="1"/>
      <c r="AB42" s="1"/>
      <c r="AC42" s="1"/>
      <c r="AD42" s="1"/>
      <c r="AE42" s="15"/>
      <c r="AF42" s="15"/>
      <c r="AG42" s="15"/>
      <c r="AH42" s="15"/>
      <c r="AI42" s="15"/>
      <c r="AJ42" s="15"/>
    </row>
    <row r="43" spans="1:36" ht="18.600000000000001">
      <c r="A43" s="1"/>
      <c r="B43" s="23"/>
      <c r="C43" s="24"/>
      <c r="D43" s="25"/>
      <c r="E43" s="26"/>
      <c r="F43" s="27"/>
      <c r="G43" s="27"/>
      <c r="H43" s="27"/>
      <c r="I43" s="27"/>
      <c r="J43" s="27"/>
      <c r="K43" s="25"/>
      <c r="L43" s="27"/>
      <c r="M43" s="27"/>
      <c r="N43" s="27"/>
      <c r="O43" s="27"/>
      <c r="P43" s="27"/>
      <c r="Q43" s="25"/>
      <c r="R43" s="27"/>
      <c r="S43" s="27"/>
      <c r="T43" s="27"/>
      <c r="U43" s="27"/>
      <c r="V43" s="27"/>
      <c r="W43" s="25"/>
      <c r="X43" s="1"/>
      <c r="Y43" s="1"/>
      <c r="Z43" s="1"/>
      <c r="AA43" s="1"/>
      <c r="AB43" s="1"/>
      <c r="AC43" s="1"/>
      <c r="AD43" s="1"/>
      <c r="AE43" s="15"/>
      <c r="AF43" s="15"/>
      <c r="AG43" s="15"/>
      <c r="AH43" s="15"/>
      <c r="AI43" s="15"/>
      <c r="AJ43" s="15"/>
    </row>
    <row r="44" spans="1:36" ht="18.600000000000001">
      <c r="A44" s="1"/>
      <c r="B44" s="23"/>
      <c r="C44" s="24"/>
      <c r="D44" s="25"/>
      <c r="E44" s="26"/>
      <c r="F44" s="27"/>
      <c r="G44" s="27"/>
      <c r="H44" s="27"/>
      <c r="I44" s="27"/>
      <c r="J44" s="27"/>
      <c r="K44" s="25"/>
      <c r="L44" s="27"/>
      <c r="M44" s="27"/>
      <c r="N44" s="27"/>
      <c r="O44" s="27"/>
      <c r="P44" s="27"/>
      <c r="Q44" s="25"/>
      <c r="R44" s="27"/>
      <c r="S44" s="27"/>
      <c r="T44" s="27"/>
      <c r="U44" s="27"/>
      <c r="V44" s="27"/>
      <c r="W44" s="25"/>
      <c r="X44" s="1"/>
      <c r="Y44" s="1"/>
      <c r="Z44" s="1"/>
      <c r="AA44" s="1"/>
      <c r="AB44" s="1"/>
      <c r="AC44" s="1"/>
      <c r="AD44" s="1"/>
      <c r="AE44" s="15"/>
      <c r="AF44" s="15"/>
      <c r="AG44" s="15"/>
      <c r="AH44" s="15"/>
      <c r="AI44" s="15"/>
      <c r="AJ44" s="15"/>
    </row>
    <row r="45" spans="1:36" ht="18.600000000000001">
      <c r="A45" s="1"/>
      <c r="B45" s="23"/>
      <c r="C45" s="24"/>
      <c r="D45" s="25"/>
      <c r="E45" s="26"/>
      <c r="F45" s="27"/>
      <c r="G45" s="27"/>
      <c r="H45" s="27"/>
      <c r="I45" s="27"/>
      <c r="J45" s="27"/>
      <c r="K45" s="25"/>
      <c r="L45" s="27"/>
      <c r="M45" s="27"/>
      <c r="N45" s="27"/>
      <c r="O45" s="27"/>
      <c r="P45" s="27"/>
      <c r="Q45" s="25"/>
      <c r="R45" s="27"/>
      <c r="S45" s="27"/>
      <c r="T45" s="27"/>
      <c r="U45" s="27"/>
      <c r="V45" s="27"/>
      <c r="W45" s="25"/>
      <c r="X45" s="1"/>
      <c r="Y45" s="1"/>
      <c r="Z45" s="1"/>
      <c r="AA45" s="1"/>
      <c r="AB45" s="1"/>
      <c r="AC45" s="1"/>
      <c r="AD45" s="1"/>
      <c r="AE45" s="15"/>
      <c r="AF45" s="15"/>
      <c r="AG45" s="15"/>
      <c r="AH45" s="15"/>
      <c r="AI45" s="15"/>
      <c r="AJ45" s="15"/>
    </row>
    <row r="46" spans="1:36" ht="18.600000000000001">
      <c r="A46" s="1"/>
      <c r="B46" s="23"/>
      <c r="C46" s="24"/>
      <c r="D46" s="25"/>
      <c r="E46" s="26"/>
      <c r="F46" s="27"/>
      <c r="G46" s="27"/>
      <c r="H46" s="27"/>
      <c r="I46" s="27"/>
      <c r="J46" s="27"/>
      <c r="K46" s="25"/>
      <c r="L46" s="27"/>
      <c r="M46" s="27"/>
      <c r="N46" s="27"/>
      <c r="O46" s="27"/>
      <c r="P46" s="27"/>
      <c r="Q46" s="25"/>
      <c r="R46" s="27"/>
      <c r="S46" s="27"/>
      <c r="T46" s="27"/>
      <c r="U46" s="27"/>
      <c r="V46" s="27"/>
      <c r="W46" s="25"/>
      <c r="X46" s="1"/>
      <c r="Y46" s="1"/>
      <c r="Z46" s="1"/>
      <c r="AA46" s="1"/>
      <c r="AB46" s="1"/>
      <c r="AC46" s="1"/>
      <c r="AD46" s="1"/>
      <c r="AE46" s="15"/>
      <c r="AF46" s="15"/>
      <c r="AG46" s="15"/>
      <c r="AH46" s="15"/>
      <c r="AI46" s="15"/>
      <c r="AJ46" s="15"/>
    </row>
    <row r="47" spans="1:36" ht="18.600000000000001">
      <c r="A47" s="1"/>
      <c r="B47" s="23"/>
      <c r="C47" s="24"/>
      <c r="D47" s="25"/>
      <c r="E47" s="26"/>
      <c r="F47" s="27"/>
      <c r="G47" s="27"/>
      <c r="H47" s="27"/>
      <c r="I47" s="27"/>
      <c r="J47" s="27"/>
      <c r="K47" s="25"/>
      <c r="L47" s="27"/>
      <c r="M47" s="27"/>
      <c r="N47" s="27"/>
      <c r="O47" s="27"/>
      <c r="P47" s="27"/>
      <c r="Q47" s="25"/>
      <c r="R47" s="27"/>
      <c r="S47" s="27"/>
      <c r="T47" s="27"/>
      <c r="U47" s="27"/>
      <c r="V47" s="27"/>
      <c r="W47" s="25"/>
      <c r="X47" s="1"/>
      <c r="Y47" s="1"/>
      <c r="Z47" s="1"/>
      <c r="AA47" s="1"/>
      <c r="AB47" s="1"/>
      <c r="AC47" s="1"/>
      <c r="AD47" s="1"/>
      <c r="AE47" s="15"/>
      <c r="AF47" s="15"/>
      <c r="AG47" s="15"/>
      <c r="AH47" s="15"/>
      <c r="AI47" s="15"/>
      <c r="AJ47" s="15"/>
    </row>
    <row r="48" spans="1:36" ht="18.600000000000001">
      <c r="A48" s="1"/>
      <c r="B48" s="23"/>
      <c r="C48" s="24"/>
      <c r="D48" s="25"/>
      <c r="E48" s="26"/>
      <c r="F48" s="27"/>
      <c r="G48" s="27"/>
      <c r="H48" s="27"/>
      <c r="I48" s="27"/>
      <c r="J48" s="27"/>
      <c r="K48" s="25"/>
      <c r="L48" s="27"/>
      <c r="M48" s="27"/>
      <c r="N48" s="27"/>
      <c r="O48" s="27"/>
      <c r="P48" s="27"/>
      <c r="Q48" s="25"/>
      <c r="R48" s="27"/>
      <c r="S48" s="27"/>
      <c r="T48" s="27"/>
      <c r="U48" s="27"/>
      <c r="V48" s="27"/>
      <c r="W48" s="25"/>
      <c r="X48" s="1"/>
      <c r="Y48" s="1"/>
      <c r="Z48" s="1"/>
      <c r="AA48" s="1"/>
      <c r="AB48" s="1"/>
      <c r="AC48" s="1"/>
      <c r="AD48" s="1"/>
      <c r="AE48" s="15"/>
      <c r="AF48" s="15"/>
      <c r="AG48" s="15"/>
      <c r="AH48" s="15"/>
      <c r="AI48" s="15"/>
      <c r="AJ48" s="15"/>
    </row>
    <row r="49" spans="1:3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5"/>
      <c r="AF49" s="15"/>
      <c r="AG49" s="15"/>
      <c r="AH49" s="15"/>
      <c r="AI49" s="15"/>
      <c r="AJ49" s="15"/>
    </row>
    <row r="50" spans="1:3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5"/>
      <c r="AF50" s="15"/>
      <c r="AG50" s="15"/>
      <c r="AH50" s="15"/>
      <c r="AI50" s="15"/>
      <c r="AJ50" s="15"/>
    </row>
    <row r="51" spans="1:3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5"/>
      <c r="AF51" s="15"/>
      <c r="AG51" s="15"/>
      <c r="AH51" s="15"/>
      <c r="AI51" s="15"/>
      <c r="AJ51" s="15"/>
    </row>
    <row r="52" spans="1:3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5"/>
      <c r="AF52" s="15"/>
      <c r="AG52" s="15"/>
      <c r="AH52" s="15"/>
      <c r="AI52" s="15"/>
      <c r="AJ52" s="15"/>
    </row>
    <row r="53" spans="1:3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5"/>
      <c r="AF53" s="15"/>
      <c r="AG53" s="15"/>
      <c r="AH53" s="15"/>
      <c r="AI53" s="15"/>
      <c r="AJ53" s="15"/>
    </row>
    <row r="54" spans="1:3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5"/>
      <c r="AF54" s="15"/>
      <c r="AG54" s="15"/>
      <c r="AH54" s="15"/>
      <c r="AI54" s="15"/>
      <c r="AJ54" s="15"/>
    </row>
    <row r="55" spans="1:3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5"/>
      <c r="AF55" s="15"/>
      <c r="AG55" s="15"/>
      <c r="AH55" s="15"/>
      <c r="AI55" s="15"/>
      <c r="AJ55" s="15"/>
    </row>
    <row r="56" spans="1:3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5"/>
      <c r="AF56" s="15"/>
      <c r="AG56" s="15"/>
      <c r="AH56" s="15"/>
      <c r="AI56" s="15"/>
      <c r="AJ56" s="15"/>
    </row>
    <row r="57" spans="1:3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5"/>
      <c r="AF57" s="15"/>
      <c r="AG57" s="15"/>
      <c r="AH57" s="15"/>
      <c r="AI57" s="15"/>
      <c r="AJ57" s="15"/>
    </row>
    <row r="58" spans="1:3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5"/>
      <c r="AF58" s="15"/>
      <c r="AG58" s="15"/>
      <c r="AH58" s="15"/>
      <c r="AI58" s="15"/>
      <c r="AJ58" s="15"/>
    </row>
    <row r="59" spans="1:3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5"/>
      <c r="AF59" s="15"/>
      <c r="AG59" s="15"/>
      <c r="AH59" s="15"/>
      <c r="AI59" s="15"/>
      <c r="AJ59" s="15"/>
    </row>
    <row r="60" spans="1:3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5"/>
      <c r="AF60" s="15"/>
      <c r="AG60" s="15"/>
      <c r="AH60" s="15"/>
      <c r="AI60" s="15"/>
      <c r="AJ60" s="15"/>
    </row>
    <row r="61" spans="1:3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5"/>
      <c r="AF61" s="15"/>
      <c r="AG61" s="15"/>
      <c r="AH61" s="15"/>
      <c r="AI61" s="15"/>
      <c r="AJ61" s="15"/>
    </row>
    <row r="62" spans="1:3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5"/>
      <c r="AF62" s="15"/>
      <c r="AG62" s="15"/>
      <c r="AH62" s="15"/>
      <c r="AI62" s="15"/>
      <c r="AJ62" s="15"/>
    </row>
  </sheetData>
  <sortState xmlns:xlrd2="http://schemas.microsoft.com/office/spreadsheetml/2017/richdata2" ref="C5:W34">
    <sortCondition descending="1" ref="E5:E34"/>
  </sortState>
  <mergeCells count="4">
    <mergeCell ref="F3:H3"/>
    <mergeCell ref="L3:N3"/>
    <mergeCell ref="R3:T3"/>
    <mergeCell ref="X3:Z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BF79E-23CD-4EC4-A2B4-30FE82021847}">
  <dimension ref="A1:V56"/>
  <sheetViews>
    <sheetView topLeftCell="A18" workbookViewId="0">
      <selection activeCell="G39" sqref="G39"/>
    </sheetView>
  </sheetViews>
  <sheetFormatPr defaultRowHeight="14.4"/>
  <cols>
    <col min="1" max="1" width="4.44140625" customWidth="1"/>
    <col min="2" max="2" width="29.21875" customWidth="1"/>
    <col min="3" max="3" width="9.109375" customWidth="1"/>
    <col min="4" max="4" width="18" customWidth="1"/>
    <col min="6" max="6" width="5.109375" customWidth="1"/>
    <col min="7" max="7" width="13.33203125" customWidth="1"/>
    <col min="8" max="8" width="12.33203125" customWidth="1"/>
    <col min="9" max="9" width="11.33203125" customWidth="1"/>
    <col min="10" max="10" width="12.6640625" customWidth="1"/>
  </cols>
  <sheetData>
    <row r="1" spans="1:22" ht="25.2">
      <c r="A1" s="298" t="s">
        <v>71</v>
      </c>
      <c r="B1" s="298"/>
      <c r="C1" s="298"/>
      <c r="D1" s="298"/>
      <c r="E1" s="298"/>
      <c r="F1" s="261"/>
      <c r="G1" s="267" t="s">
        <v>76</v>
      </c>
      <c r="H1" s="267"/>
      <c r="I1" s="267"/>
      <c r="J1" s="262"/>
      <c r="K1" s="262"/>
      <c r="L1" s="262"/>
      <c r="M1" s="262"/>
      <c r="N1" s="262"/>
      <c r="O1" s="262"/>
      <c r="P1" s="262"/>
      <c r="Q1" s="260"/>
      <c r="R1" s="1"/>
      <c r="S1" s="74"/>
      <c r="T1" s="74"/>
      <c r="U1" s="74"/>
      <c r="V1" s="74"/>
    </row>
    <row r="2" spans="1:22" ht="21">
      <c r="A2" s="116"/>
      <c r="B2" s="150" t="s">
        <v>0</v>
      </c>
      <c r="C2" s="117" t="s">
        <v>41</v>
      </c>
      <c r="D2" s="118" t="s">
        <v>72</v>
      </c>
      <c r="E2" s="119" t="s">
        <v>42</v>
      </c>
      <c r="F2" s="2"/>
      <c r="G2" s="294" t="s">
        <v>45</v>
      </c>
      <c r="H2" s="266"/>
      <c r="I2" s="266"/>
      <c r="J2" s="267"/>
      <c r="K2" s="1"/>
      <c r="L2" s="1"/>
      <c r="M2" s="1"/>
      <c r="N2" s="1"/>
      <c r="O2" s="1"/>
      <c r="P2" s="1"/>
      <c r="Q2" s="1"/>
      <c r="R2" s="1"/>
      <c r="S2" s="74"/>
      <c r="T2" s="74"/>
      <c r="U2" s="74"/>
      <c r="V2" s="74"/>
    </row>
    <row r="3" spans="1:22" ht="21">
      <c r="A3" s="130">
        <v>1</v>
      </c>
      <c r="B3" s="121" t="s">
        <v>11</v>
      </c>
      <c r="C3" s="122">
        <v>49</v>
      </c>
      <c r="D3" s="123">
        <v>135.91999999999999</v>
      </c>
      <c r="E3" s="151">
        <v>2087</v>
      </c>
      <c r="F3" s="4"/>
      <c r="G3" s="266"/>
      <c r="H3" s="266"/>
      <c r="I3" s="266"/>
      <c r="J3" s="266"/>
      <c r="K3" s="1"/>
      <c r="L3" s="1"/>
      <c r="M3" s="1"/>
      <c r="N3" s="1"/>
      <c r="O3" s="1"/>
      <c r="P3" s="1"/>
      <c r="Q3" s="1"/>
      <c r="R3" s="1"/>
      <c r="S3" s="74"/>
      <c r="T3" s="74"/>
      <c r="U3" s="74"/>
      <c r="V3" s="74"/>
    </row>
    <row r="4" spans="1:22" ht="21">
      <c r="A4" s="130">
        <v>2</v>
      </c>
      <c r="B4" s="121" t="s">
        <v>69</v>
      </c>
      <c r="C4" s="122">
        <v>49</v>
      </c>
      <c r="D4" s="123">
        <v>127.22666666666667</v>
      </c>
      <c r="E4" s="252">
        <v>1961</v>
      </c>
      <c r="F4" s="6"/>
      <c r="G4" s="263"/>
      <c r="H4" s="263"/>
      <c r="I4" s="263"/>
      <c r="J4" s="263"/>
      <c r="K4" s="149"/>
      <c r="L4" s="1"/>
      <c r="M4" s="1"/>
      <c r="N4" s="1"/>
      <c r="O4" s="1"/>
      <c r="P4" s="1"/>
      <c r="Q4" s="1"/>
      <c r="R4" s="1"/>
      <c r="S4" s="74"/>
      <c r="T4" s="74"/>
      <c r="U4" s="74"/>
      <c r="V4" s="74"/>
    </row>
    <row r="5" spans="1:22" ht="21">
      <c r="A5" s="130">
        <v>3</v>
      </c>
      <c r="B5" s="121" t="s">
        <v>44</v>
      </c>
      <c r="C5" s="122">
        <v>48</v>
      </c>
      <c r="D5" s="123">
        <v>139.55000000000001</v>
      </c>
      <c r="E5" s="252">
        <v>2122</v>
      </c>
      <c r="F5" s="6"/>
      <c r="G5" s="263"/>
      <c r="H5" s="263"/>
      <c r="I5" s="263"/>
      <c r="J5" s="264"/>
      <c r="K5" s="149"/>
      <c r="L5" s="1"/>
      <c r="M5" s="1"/>
      <c r="N5" s="1"/>
      <c r="O5" s="1"/>
      <c r="P5" s="1"/>
      <c r="Q5" s="1"/>
      <c r="R5" s="1"/>
      <c r="S5" s="74"/>
      <c r="T5" s="74"/>
      <c r="U5" s="74"/>
      <c r="V5" s="74"/>
    </row>
    <row r="6" spans="1:22" ht="18.600000000000001">
      <c r="A6" s="130">
        <v>4</v>
      </c>
      <c r="B6" s="121" t="s">
        <v>65</v>
      </c>
      <c r="C6" s="125">
        <v>43</v>
      </c>
      <c r="D6" s="123">
        <v>142.6888888888889</v>
      </c>
      <c r="E6" s="252">
        <v>2169</v>
      </c>
      <c r="F6" s="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74"/>
      <c r="T6" s="74"/>
      <c r="U6" s="74"/>
      <c r="V6" s="74"/>
    </row>
    <row r="7" spans="1:22" ht="18.600000000000001">
      <c r="A7" s="130">
        <v>5</v>
      </c>
      <c r="B7" s="121" t="s">
        <v>70</v>
      </c>
      <c r="C7" s="122">
        <v>40</v>
      </c>
      <c r="D7" s="123">
        <v>126.8</v>
      </c>
      <c r="E7" s="252">
        <v>1933</v>
      </c>
      <c r="F7" s="6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74"/>
      <c r="T7" s="74"/>
      <c r="U7" s="74"/>
      <c r="V7" s="74"/>
    </row>
    <row r="8" spans="1:22" ht="18.600000000000001">
      <c r="A8" s="130">
        <v>6</v>
      </c>
      <c r="B8" s="126" t="s">
        <v>19</v>
      </c>
      <c r="C8" s="122">
        <v>40</v>
      </c>
      <c r="D8" s="123">
        <v>126.91666666666667</v>
      </c>
      <c r="E8" s="252">
        <v>1996</v>
      </c>
      <c r="F8" s="6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74"/>
      <c r="T8" s="74"/>
      <c r="U8" s="74"/>
      <c r="V8" s="74"/>
    </row>
    <row r="9" spans="1:22" ht="18.600000000000001">
      <c r="A9" s="130">
        <v>7</v>
      </c>
      <c r="B9" s="121" t="s">
        <v>56</v>
      </c>
      <c r="C9" s="122">
        <v>35</v>
      </c>
      <c r="D9" s="123">
        <v>126.9</v>
      </c>
      <c r="E9" s="252">
        <v>1969</v>
      </c>
      <c r="F9" s="6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74"/>
      <c r="T9" s="74"/>
      <c r="U9" s="74"/>
      <c r="V9" s="74"/>
    </row>
    <row r="10" spans="1:22" ht="18.600000000000001">
      <c r="A10" s="130">
        <v>8</v>
      </c>
      <c r="B10" s="121" t="s">
        <v>3</v>
      </c>
      <c r="C10" s="250">
        <v>31</v>
      </c>
      <c r="D10" s="123">
        <v>130.13333333333333</v>
      </c>
      <c r="E10" s="252">
        <v>2056</v>
      </c>
      <c r="F10" s="6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74"/>
      <c r="T10" s="74"/>
      <c r="U10" s="74"/>
      <c r="V10" s="74"/>
    </row>
    <row r="11" spans="1:22" ht="18.600000000000001">
      <c r="A11" s="130">
        <v>9</v>
      </c>
      <c r="B11" s="121" t="s">
        <v>4</v>
      </c>
      <c r="C11" s="250">
        <v>26</v>
      </c>
      <c r="D11" s="123">
        <v>129.41333333333333</v>
      </c>
      <c r="E11" s="252">
        <v>2053</v>
      </c>
      <c r="F11" s="6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74"/>
      <c r="T11" s="74"/>
      <c r="U11" s="74"/>
      <c r="V11" s="74"/>
    </row>
    <row r="12" spans="1:22" ht="18.600000000000001">
      <c r="A12" s="130">
        <v>10</v>
      </c>
      <c r="B12" s="121" t="s">
        <v>43</v>
      </c>
      <c r="C12" s="250">
        <v>25</v>
      </c>
      <c r="D12" s="123">
        <v>133.85</v>
      </c>
      <c r="E12" s="252">
        <v>2128</v>
      </c>
      <c r="F12" s="6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74"/>
      <c r="T12" s="74"/>
      <c r="U12" s="74"/>
      <c r="V12" s="74"/>
    </row>
    <row r="13" spans="1:22" ht="18.600000000000001">
      <c r="A13" s="130">
        <v>11</v>
      </c>
      <c r="B13" s="121" t="s">
        <v>68</v>
      </c>
      <c r="C13" s="122">
        <v>25</v>
      </c>
      <c r="D13" s="123">
        <v>128.1</v>
      </c>
      <c r="E13" s="151">
        <v>1988</v>
      </c>
      <c r="F13" s="6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74"/>
      <c r="T13" s="74"/>
      <c r="U13" s="74"/>
      <c r="V13" s="74"/>
    </row>
    <row r="14" spans="1:22" ht="21">
      <c r="A14" s="152"/>
      <c r="B14" s="150" t="s">
        <v>6</v>
      </c>
      <c r="C14" s="117" t="s">
        <v>41</v>
      </c>
      <c r="D14" s="118" t="s">
        <v>72</v>
      </c>
      <c r="E14" s="119" t="s">
        <v>42</v>
      </c>
      <c r="F14" s="85"/>
      <c r="G14" s="266"/>
      <c r="H14" s="266"/>
      <c r="I14" s="266"/>
      <c r="J14" s="267"/>
      <c r="K14" s="86"/>
      <c r="L14" s="86"/>
      <c r="M14" s="86"/>
      <c r="N14" s="85"/>
      <c r="O14" s="86"/>
      <c r="P14" s="86"/>
      <c r="Q14" s="86"/>
      <c r="R14" s="86"/>
      <c r="S14" s="87"/>
      <c r="T14" s="87"/>
      <c r="U14" s="74"/>
      <c r="V14" s="74"/>
    </row>
    <row r="15" spans="1:22" ht="21">
      <c r="A15" s="130">
        <v>1</v>
      </c>
      <c r="B15" s="121" t="s">
        <v>18</v>
      </c>
      <c r="C15" s="125">
        <v>54</v>
      </c>
      <c r="D15" s="218">
        <v>130.14666666666668</v>
      </c>
      <c r="E15" s="253">
        <v>1984</v>
      </c>
      <c r="F15" s="1"/>
      <c r="G15" s="266"/>
      <c r="H15" s="266"/>
      <c r="I15" s="266"/>
      <c r="J15" s="266"/>
      <c r="K15" s="1"/>
      <c r="L15" s="1"/>
      <c r="M15" s="1"/>
      <c r="N15" s="1"/>
      <c r="O15" s="1"/>
      <c r="P15" s="1"/>
      <c r="Q15" s="1"/>
      <c r="R15" s="1"/>
      <c r="S15" s="74"/>
      <c r="T15" s="88"/>
      <c r="U15" s="74"/>
      <c r="V15" s="74"/>
    </row>
    <row r="16" spans="1:22" ht="21">
      <c r="A16" s="130">
        <v>2</v>
      </c>
      <c r="B16" s="121" t="s">
        <v>49</v>
      </c>
      <c r="C16" s="122">
        <v>48</v>
      </c>
      <c r="D16" s="218">
        <v>124</v>
      </c>
      <c r="E16" s="253">
        <v>1893</v>
      </c>
      <c r="F16" s="72"/>
      <c r="G16" s="263"/>
      <c r="H16" s="263"/>
      <c r="I16" s="263"/>
      <c r="J16" s="263"/>
      <c r="K16" s="1"/>
      <c r="L16" s="1"/>
      <c r="M16" s="1"/>
      <c r="N16" s="1"/>
      <c r="O16" s="1"/>
      <c r="P16" s="1"/>
      <c r="Q16" s="1"/>
      <c r="R16" s="1"/>
      <c r="S16" s="74"/>
      <c r="T16" s="74"/>
      <c r="U16" s="74"/>
      <c r="V16" s="74"/>
    </row>
    <row r="17" spans="1:22" ht="21">
      <c r="A17" s="130">
        <v>3</v>
      </c>
      <c r="B17" s="121" t="s">
        <v>39</v>
      </c>
      <c r="C17" s="122">
        <v>47</v>
      </c>
      <c r="D17" s="218">
        <v>122.23333333333333</v>
      </c>
      <c r="E17" s="253">
        <v>1877</v>
      </c>
      <c r="F17" s="1"/>
      <c r="G17" s="263"/>
      <c r="H17" s="263"/>
      <c r="I17" s="263"/>
      <c r="J17" s="264"/>
      <c r="K17" s="89"/>
      <c r="L17" s="89"/>
      <c r="M17" s="1"/>
      <c r="N17" s="1"/>
      <c r="O17" s="1"/>
      <c r="P17" s="1"/>
      <c r="Q17" s="1"/>
      <c r="R17" s="1"/>
      <c r="S17" s="74"/>
      <c r="T17" s="74"/>
      <c r="U17" s="74"/>
      <c r="V17" s="74"/>
    </row>
    <row r="18" spans="1:22" ht="18.600000000000001">
      <c r="A18" s="130">
        <v>4</v>
      </c>
      <c r="B18" s="121" t="s">
        <v>22</v>
      </c>
      <c r="C18" s="122">
        <v>47</v>
      </c>
      <c r="D18" s="218">
        <v>120.84</v>
      </c>
      <c r="E18" s="253">
        <v>1871</v>
      </c>
      <c r="F18" s="1"/>
      <c r="G18" s="89"/>
      <c r="H18" s="89"/>
      <c r="I18" s="89"/>
      <c r="J18" s="89"/>
      <c r="K18" s="89"/>
      <c r="L18" s="89"/>
      <c r="M18" s="1"/>
      <c r="N18" s="1"/>
      <c r="O18" s="1"/>
      <c r="P18" s="1"/>
      <c r="Q18" s="1"/>
      <c r="R18" s="1"/>
      <c r="S18" s="74"/>
      <c r="T18" s="74"/>
      <c r="U18" s="74"/>
      <c r="V18" s="74"/>
    </row>
    <row r="19" spans="1:22" ht="18.600000000000001">
      <c r="A19" s="130">
        <v>5</v>
      </c>
      <c r="B19" s="121" t="s">
        <v>46</v>
      </c>
      <c r="C19" s="125">
        <v>46</v>
      </c>
      <c r="D19" s="218">
        <v>125.6</v>
      </c>
      <c r="E19" s="253">
        <v>1920</v>
      </c>
      <c r="F19" s="1"/>
      <c r="G19" s="89"/>
      <c r="H19" s="89"/>
      <c r="I19" s="89"/>
      <c r="J19" s="89"/>
      <c r="K19" s="89"/>
      <c r="L19" s="89"/>
      <c r="M19" s="1"/>
      <c r="N19" s="1"/>
      <c r="O19" s="1"/>
      <c r="P19" s="1"/>
      <c r="Q19" s="1"/>
      <c r="R19" s="1"/>
      <c r="S19" s="74"/>
      <c r="T19" s="74"/>
      <c r="U19" s="74"/>
      <c r="V19" s="74"/>
    </row>
    <row r="20" spans="1:22" ht="18.600000000000001">
      <c r="A20" s="130">
        <v>6</v>
      </c>
      <c r="B20" s="121" t="s">
        <v>23</v>
      </c>
      <c r="C20" s="125">
        <v>46</v>
      </c>
      <c r="D20" s="218">
        <v>125.53333333333333</v>
      </c>
      <c r="E20" s="253">
        <v>1946</v>
      </c>
      <c r="F20" s="1"/>
      <c r="G20" s="89"/>
      <c r="H20" s="89"/>
      <c r="I20" s="89"/>
      <c r="J20" s="89"/>
      <c r="K20" s="89"/>
      <c r="L20" s="89"/>
      <c r="M20" s="1"/>
      <c r="N20" s="1"/>
      <c r="O20" s="1"/>
      <c r="P20" s="1"/>
      <c r="Q20" s="1"/>
      <c r="R20" s="1"/>
      <c r="S20" s="74"/>
      <c r="T20" s="74"/>
      <c r="U20" s="74"/>
      <c r="V20" s="74"/>
    </row>
    <row r="21" spans="1:22" ht="18.600000000000001">
      <c r="A21" s="130">
        <v>7</v>
      </c>
      <c r="B21" s="121" t="s">
        <v>21</v>
      </c>
      <c r="C21" s="125">
        <v>41</v>
      </c>
      <c r="D21" s="218">
        <v>125.88333333333334</v>
      </c>
      <c r="E21" s="253">
        <v>1958</v>
      </c>
      <c r="F21" s="1"/>
      <c r="G21" s="89"/>
      <c r="H21" s="89"/>
      <c r="I21" s="89"/>
      <c r="J21" s="89"/>
      <c r="K21" s="89"/>
      <c r="L21" s="89"/>
      <c r="M21" s="1"/>
      <c r="N21" s="1"/>
      <c r="O21" s="1"/>
      <c r="P21" s="1"/>
      <c r="Q21" s="1"/>
      <c r="R21" s="1"/>
      <c r="S21" s="74"/>
      <c r="T21" s="74"/>
      <c r="U21" s="74"/>
      <c r="V21" s="74"/>
    </row>
    <row r="22" spans="1:22" ht="18.600000000000001">
      <c r="A22" s="130">
        <v>8</v>
      </c>
      <c r="B22" s="121" t="s">
        <v>47</v>
      </c>
      <c r="C22" s="125">
        <v>36</v>
      </c>
      <c r="D22" s="218">
        <v>121.85333333333334</v>
      </c>
      <c r="E22" s="253">
        <v>1891</v>
      </c>
      <c r="F22" s="1"/>
      <c r="G22" s="89"/>
      <c r="H22" s="89"/>
      <c r="I22" s="89"/>
      <c r="J22" s="89"/>
      <c r="K22" s="89"/>
      <c r="L22" s="89"/>
      <c r="M22" s="1"/>
      <c r="N22" s="1"/>
      <c r="O22" s="1"/>
      <c r="P22" s="1"/>
      <c r="Q22" s="1"/>
      <c r="R22" s="1"/>
      <c r="S22" s="74"/>
      <c r="T22" s="74"/>
      <c r="U22" s="74"/>
      <c r="V22" s="74"/>
    </row>
    <row r="23" spans="1:22" ht="18.600000000000001">
      <c r="A23" s="130">
        <v>9</v>
      </c>
      <c r="B23" s="121" t="s">
        <v>25</v>
      </c>
      <c r="C23" s="122">
        <v>10</v>
      </c>
      <c r="D23" s="218">
        <v>119.13333333333334</v>
      </c>
      <c r="E23" s="253">
        <v>1848</v>
      </c>
      <c r="F23" s="1"/>
      <c r="G23" s="89"/>
      <c r="H23" s="89"/>
      <c r="I23" s="89"/>
      <c r="J23" s="89"/>
      <c r="K23" s="89"/>
      <c r="L23" s="89"/>
      <c r="M23" s="1"/>
      <c r="N23" s="1"/>
      <c r="O23" s="1"/>
      <c r="P23" s="1"/>
      <c r="Q23" s="1"/>
      <c r="R23" s="1"/>
      <c r="S23" s="74"/>
      <c r="T23" s="74"/>
      <c r="U23" s="74"/>
      <c r="V23" s="74"/>
    </row>
    <row r="24" spans="1:22" ht="21">
      <c r="A24" s="132"/>
      <c r="B24" s="150" t="s">
        <v>26</v>
      </c>
      <c r="C24" s="117" t="s">
        <v>41</v>
      </c>
      <c r="D24" s="118" t="s">
        <v>72</v>
      </c>
      <c r="E24" s="119" t="s">
        <v>42</v>
      </c>
      <c r="F24" s="1"/>
      <c r="G24" s="266"/>
      <c r="H24" s="266"/>
      <c r="I24" s="266"/>
      <c r="J24" s="267"/>
      <c r="K24" s="1"/>
      <c r="L24" s="1"/>
      <c r="M24" s="1"/>
      <c r="N24" s="1"/>
      <c r="O24" s="1"/>
      <c r="P24" s="1"/>
      <c r="Q24" s="1"/>
      <c r="R24" s="1"/>
      <c r="S24" s="74"/>
      <c r="T24" s="74"/>
      <c r="U24" s="74"/>
      <c r="V24" s="74"/>
    </row>
    <row r="25" spans="1:22" ht="21">
      <c r="A25" s="130">
        <v>1</v>
      </c>
      <c r="B25" s="224" t="s">
        <v>24</v>
      </c>
      <c r="C25" s="250">
        <v>44</v>
      </c>
      <c r="D25" s="218">
        <v>115.6</v>
      </c>
      <c r="E25" s="253">
        <v>1807</v>
      </c>
      <c r="F25" s="1"/>
      <c r="G25" s="266"/>
      <c r="H25" s="266"/>
      <c r="I25" s="266"/>
      <c r="J25" s="266"/>
      <c r="K25" s="1"/>
      <c r="L25" s="1"/>
      <c r="M25" s="1"/>
      <c r="N25" s="1"/>
      <c r="O25" s="1"/>
      <c r="P25" s="1"/>
      <c r="Q25" s="1"/>
      <c r="R25" s="1"/>
      <c r="S25" s="74"/>
      <c r="T25" s="74"/>
      <c r="U25" s="74"/>
      <c r="V25" s="74"/>
    </row>
    <row r="26" spans="1:22" ht="21">
      <c r="A26" s="130">
        <v>2</v>
      </c>
      <c r="B26" s="224" t="s">
        <v>32</v>
      </c>
      <c r="C26" s="250">
        <v>43</v>
      </c>
      <c r="D26" s="218">
        <v>114.75</v>
      </c>
      <c r="E26" s="253">
        <v>1753</v>
      </c>
      <c r="F26" s="1"/>
      <c r="G26" s="263"/>
      <c r="H26" s="263"/>
      <c r="I26" s="263"/>
      <c r="J26" s="263"/>
      <c r="K26" s="1"/>
      <c r="L26" s="1"/>
      <c r="M26" s="1"/>
      <c r="N26" s="1"/>
      <c r="O26" s="1"/>
      <c r="P26" s="1"/>
      <c r="Q26" s="1"/>
      <c r="R26" s="1"/>
      <c r="S26" s="74"/>
      <c r="T26" s="74"/>
      <c r="U26" s="74"/>
      <c r="V26" s="74"/>
    </row>
    <row r="27" spans="1:22" ht="21">
      <c r="A27" s="130">
        <v>3</v>
      </c>
      <c r="B27" s="224" t="s">
        <v>33</v>
      </c>
      <c r="C27" s="250">
        <v>42</v>
      </c>
      <c r="D27" s="218">
        <v>107.38666666666667</v>
      </c>
      <c r="E27" s="253">
        <v>1703</v>
      </c>
      <c r="F27" s="1"/>
      <c r="G27" s="263"/>
      <c r="H27" s="263"/>
      <c r="I27" s="263"/>
      <c r="J27" s="264"/>
      <c r="K27" s="1"/>
      <c r="L27" s="1"/>
      <c r="M27" s="1"/>
      <c r="N27" s="1"/>
      <c r="O27" s="1"/>
      <c r="P27" s="1"/>
      <c r="Q27" s="1"/>
      <c r="R27" s="1"/>
      <c r="S27" s="74"/>
      <c r="T27" s="74"/>
      <c r="U27" s="74"/>
      <c r="V27" s="74"/>
    </row>
    <row r="28" spans="1:22" ht="21">
      <c r="A28" s="130">
        <v>4</v>
      </c>
      <c r="B28" s="224" t="s">
        <v>60</v>
      </c>
      <c r="C28" s="250">
        <v>41</v>
      </c>
      <c r="D28" s="218">
        <v>110.76666666666667</v>
      </c>
      <c r="E28" s="253">
        <v>1705</v>
      </c>
      <c r="F28" s="1"/>
      <c r="G28" s="263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74"/>
      <c r="T28" s="74"/>
      <c r="U28" s="74"/>
      <c r="V28" s="74"/>
    </row>
    <row r="29" spans="1:22" ht="21">
      <c r="A29" s="130">
        <v>5</v>
      </c>
      <c r="B29" s="224" t="s">
        <v>27</v>
      </c>
      <c r="C29" s="250">
        <v>40</v>
      </c>
      <c r="D29" s="218">
        <v>118.31111111111112</v>
      </c>
      <c r="E29" s="254">
        <v>1837</v>
      </c>
      <c r="F29" s="1"/>
      <c r="G29" s="263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74"/>
      <c r="T29" s="74"/>
      <c r="U29" s="74"/>
      <c r="V29" s="74"/>
    </row>
    <row r="30" spans="1:22" ht="18.600000000000001">
      <c r="A30" s="130">
        <v>6</v>
      </c>
      <c r="B30" s="224" t="s">
        <v>31</v>
      </c>
      <c r="C30" s="250">
        <v>40</v>
      </c>
      <c r="D30" s="218">
        <v>117</v>
      </c>
      <c r="E30" s="254">
        <v>1853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74"/>
      <c r="T30" s="74"/>
      <c r="U30" s="74"/>
      <c r="V30" s="74"/>
    </row>
    <row r="31" spans="1:22" ht="18.600000000000001">
      <c r="A31" s="130">
        <v>7</v>
      </c>
      <c r="B31" s="224" t="s">
        <v>28</v>
      </c>
      <c r="C31" s="250">
        <v>20</v>
      </c>
      <c r="D31" s="218">
        <v>114.7</v>
      </c>
      <c r="E31" s="254">
        <v>1763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74"/>
      <c r="T31" s="74"/>
      <c r="U31" s="74"/>
      <c r="V31" s="74"/>
    </row>
    <row r="32" spans="1:22" ht="18.600000000000001">
      <c r="A32" s="130">
        <v>8</v>
      </c>
      <c r="B32" s="224" t="s">
        <v>30</v>
      </c>
      <c r="C32" s="251">
        <v>6</v>
      </c>
      <c r="D32" s="217">
        <v>97.13333333333334</v>
      </c>
      <c r="E32" s="254">
        <v>1627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74"/>
      <c r="T32" s="74"/>
      <c r="U32" s="74"/>
      <c r="V32" s="74"/>
    </row>
    <row r="33" spans="1:22" ht="18.600000000000001">
      <c r="A33" s="130">
        <v>9</v>
      </c>
      <c r="B33" s="224" t="s">
        <v>29</v>
      </c>
      <c r="C33" s="250">
        <v>0</v>
      </c>
      <c r="D33" s="218">
        <v>0</v>
      </c>
      <c r="E33" s="253">
        <v>1815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74"/>
      <c r="T33" s="74"/>
      <c r="U33" s="74"/>
      <c r="V33" s="74"/>
    </row>
    <row r="34" spans="1:22" ht="18.600000000000001">
      <c r="A34" s="12"/>
      <c r="B34" s="74"/>
      <c r="C34" s="74"/>
      <c r="D34" s="74"/>
      <c r="E34" s="7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74"/>
      <c r="T34" s="74"/>
      <c r="U34" s="74"/>
      <c r="V34" s="74"/>
    </row>
    <row r="35" spans="1:22" ht="18.600000000000001">
      <c r="A35" s="8"/>
      <c r="B35" s="10"/>
      <c r="C35" s="11"/>
      <c r="D35" s="11"/>
      <c r="E35" s="1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74"/>
      <c r="T35" s="74"/>
      <c r="U35" s="74"/>
      <c r="V35" s="74"/>
    </row>
    <row r="36" spans="1:2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74"/>
      <c r="T36" s="74"/>
      <c r="U36" s="74"/>
      <c r="V36" s="74"/>
    </row>
    <row r="37" spans="1:2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74"/>
      <c r="T37" s="74"/>
      <c r="U37" s="74"/>
      <c r="V37" s="74"/>
    </row>
    <row r="38" spans="1:2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74"/>
      <c r="T38" s="74"/>
      <c r="U38" s="74"/>
      <c r="V38" s="74"/>
    </row>
    <row r="39" spans="1:2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74"/>
      <c r="T39" s="74"/>
      <c r="U39" s="74"/>
      <c r="V39" s="74"/>
    </row>
    <row r="40" spans="1:2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74"/>
      <c r="T40" s="74"/>
      <c r="U40" s="74"/>
      <c r="V40" s="74"/>
    </row>
    <row r="41" spans="1:2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74"/>
      <c r="T41" s="74"/>
      <c r="U41" s="74"/>
      <c r="V41" s="74"/>
    </row>
    <row r="42" spans="1:2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74"/>
      <c r="T42" s="74"/>
      <c r="U42" s="74"/>
      <c r="V42" s="74"/>
    </row>
    <row r="43" spans="1:2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74"/>
      <c r="T43" s="74"/>
      <c r="U43" s="74"/>
      <c r="V43" s="74"/>
    </row>
    <row r="44" spans="1:2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74"/>
      <c r="T44" s="74"/>
      <c r="U44" s="74"/>
      <c r="V44" s="74"/>
    </row>
    <row r="45" spans="1:2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74"/>
      <c r="T45" s="74"/>
      <c r="U45" s="74"/>
      <c r="V45" s="74"/>
    </row>
    <row r="46" spans="1:2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74"/>
      <c r="T46" s="74"/>
      <c r="U46" s="74"/>
      <c r="V46" s="74"/>
    </row>
    <row r="47" spans="1:2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74"/>
      <c r="T47" s="74"/>
      <c r="U47" s="74"/>
      <c r="V47" s="74"/>
    </row>
    <row r="48" spans="1:2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74"/>
      <c r="T48" s="74"/>
      <c r="U48" s="74"/>
      <c r="V48" s="74"/>
    </row>
    <row r="49" spans="1:2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74"/>
      <c r="T49" s="74"/>
      <c r="U49" s="74"/>
      <c r="V49" s="74"/>
    </row>
    <row r="50" spans="1:2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74"/>
      <c r="T50" s="74"/>
      <c r="U50" s="74"/>
      <c r="V50" s="74"/>
    </row>
    <row r="51" spans="1:2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74"/>
      <c r="T51" s="74"/>
      <c r="U51" s="74"/>
      <c r="V51" s="74"/>
    </row>
    <row r="52" spans="1:2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74"/>
      <c r="T52" s="74"/>
      <c r="U52" s="74"/>
      <c r="V52" s="74"/>
    </row>
    <row r="53" spans="1:2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74"/>
      <c r="T53" s="74"/>
      <c r="U53" s="74"/>
      <c r="V53" s="74"/>
    </row>
    <row r="54" spans="1:2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74"/>
      <c r="T54" s="74"/>
      <c r="U54" s="74"/>
      <c r="V54" s="74"/>
    </row>
    <row r="55" spans="1:2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74"/>
      <c r="T55" s="74"/>
      <c r="U55" s="74"/>
      <c r="V55" s="74"/>
    </row>
    <row r="56" spans="1:2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74"/>
      <c r="T56" s="74"/>
      <c r="U56" s="74"/>
      <c r="V56" s="74"/>
    </row>
  </sheetData>
  <sortState xmlns:xlrd2="http://schemas.microsoft.com/office/spreadsheetml/2017/richdata2" ref="B6:E7">
    <sortCondition descending="1" ref="D6:D7"/>
  </sortState>
  <mergeCells count="1">
    <mergeCell ref="A1:E1"/>
  </mergeCells>
  <phoneticPr fontId="98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E01B2-54F7-4F15-B206-66AB67B3DD45}">
  <dimension ref="A1:AG70"/>
  <sheetViews>
    <sheetView workbookViewId="0">
      <selection activeCell="G42" sqref="G42"/>
    </sheetView>
  </sheetViews>
  <sheetFormatPr defaultRowHeight="14.4"/>
  <cols>
    <col min="1" max="1" width="4.44140625" customWidth="1"/>
    <col min="2" max="2" width="26.109375" customWidth="1"/>
  </cols>
  <sheetData>
    <row r="1" spans="1:33" ht="18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93" t="s">
        <v>76</v>
      </c>
      <c r="P1" s="93"/>
      <c r="Q1" s="93"/>
      <c r="R1" s="9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</row>
    <row r="2" spans="1:33" ht="18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93" t="s">
        <v>45</v>
      </c>
      <c r="P2" s="93"/>
      <c r="Q2" s="93"/>
      <c r="R2" s="9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</row>
    <row r="3" spans="1:33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</row>
    <row r="4" spans="1:33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</row>
    <row r="5" spans="1:33" ht="17.399999999999999">
      <c r="A5" s="74"/>
      <c r="B5" s="268"/>
      <c r="C5" s="269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271"/>
      <c r="S5" s="74"/>
      <c r="T5" s="74"/>
      <c r="U5" s="74"/>
      <c r="V5" s="15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</row>
    <row r="6" spans="1:33" ht="17.399999999999999">
      <c r="A6" s="74"/>
      <c r="B6" s="272" t="s">
        <v>52</v>
      </c>
      <c r="C6" s="273" t="s">
        <v>53</v>
      </c>
      <c r="D6" s="274">
        <v>45546</v>
      </c>
      <c r="E6" s="274">
        <v>45560</v>
      </c>
      <c r="F6" s="274">
        <v>45574</v>
      </c>
      <c r="G6" s="274">
        <v>45588</v>
      </c>
      <c r="H6" s="274">
        <v>45602</v>
      </c>
      <c r="I6" s="274">
        <v>45616</v>
      </c>
      <c r="J6" s="274">
        <v>45630</v>
      </c>
      <c r="K6" s="274">
        <v>45665</v>
      </c>
      <c r="L6" s="275">
        <v>45679</v>
      </c>
      <c r="M6" s="274">
        <v>45693</v>
      </c>
      <c r="N6" s="274">
        <v>45707</v>
      </c>
      <c r="O6" s="274">
        <v>45721</v>
      </c>
      <c r="P6" s="274">
        <v>45735</v>
      </c>
      <c r="Q6" s="274">
        <v>45749</v>
      </c>
      <c r="R6" s="276">
        <v>45763</v>
      </c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</row>
    <row r="7" spans="1:33" ht="17.399999999999999">
      <c r="A7" s="92">
        <v>1</v>
      </c>
      <c r="B7" s="277" t="s">
        <v>11</v>
      </c>
      <c r="C7" s="273">
        <v>49</v>
      </c>
      <c r="D7" s="153">
        <v>6</v>
      </c>
      <c r="E7" s="153">
        <v>16</v>
      </c>
      <c r="F7" s="153">
        <v>16</v>
      </c>
      <c r="G7" s="153">
        <v>17</v>
      </c>
      <c r="H7" s="153">
        <v>14</v>
      </c>
      <c r="I7" s="153">
        <v>0</v>
      </c>
      <c r="J7" s="153">
        <v>0</v>
      </c>
      <c r="K7" s="153">
        <v>0</v>
      </c>
      <c r="L7" s="153">
        <v>0</v>
      </c>
      <c r="M7" s="153">
        <v>0</v>
      </c>
      <c r="N7" s="153">
        <v>0</v>
      </c>
      <c r="O7" s="153">
        <v>0</v>
      </c>
      <c r="P7" s="153">
        <v>0</v>
      </c>
      <c r="Q7" s="153">
        <v>0</v>
      </c>
      <c r="R7" s="153">
        <v>0</v>
      </c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</row>
    <row r="8" spans="1:33" ht="17.399999999999999">
      <c r="A8" s="92">
        <v>2</v>
      </c>
      <c r="B8" s="277" t="s">
        <v>69</v>
      </c>
      <c r="C8" s="273">
        <v>49</v>
      </c>
      <c r="D8" s="153">
        <v>6</v>
      </c>
      <c r="E8" s="153">
        <v>12</v>
      </c>
      <c r="F8" s="153">
        <v>17</v>
      </c>
      <c r="G8" s="153">
        <v>15</v>
      </c>
      <c r="H8" s="153">
        <v>17</v>
      </c>
      <c r="I8" s="153">
        <v>0</v>
      </c>
      <c r="J8" s="153">
        <v>0</v>
      </c>
      <c r="K8" s="153">
        <v>0</v>
      </c>
      <c r="L8" s="153">
        <v>0</v>
      </c>
      <c r="M8" s="153">
        <v>0</v>
      </c>
      <c r="N8" s="153">
        <v>0</v>
      </c>
      <c r="O8" s="153">
        <v>0</v>
      </c>
      <c r="P8" s="153">
        <v>0</v>
      </c>
      <c r="Q8" s="153">
        <v>0</v>
      </c>
      <c r="R8" s="153">
        <v>0</v>
      </c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</row>
    <row r="9" spans="1:33" ht="17.399999999999999">
      <c r="A9" s="92">
        <v>3</v>
      </c>
      <c r="B9" s="277" t="s">
        <v>44</v>
      </c>
      <c r="C9" s="273">
        <v>48</v>
      </c>
      <c r="D9" s="153">
        <v>0</v>
      </c>
      <c r="E9" s="153">
        <v>15</v>
      </c>
      <c r="F9" s="153">
        <v>15</v>
      </c>
      <c r="G9" s="153">
        <v>16</v>
      </c>
      <c r="H9" s="153">
        <v>17</v>
      </c>
      <c r="I9" s="153">
        <v>0</v>
      </c>
      <c r="J9" s="153">
        <v>0</v>
      </c>
      <c r="K9" s="153">
        <v>0</v>
      </c>
      <c r="L9" s="153">
        <v>0</v>
      </c>
      <c r="M9" s="153">
        <v>0</v>
      </c>
      <c r="N9" s="153">
        <v>0</v>
      </c>
      <c r="O9" s="153">
        <v>0</v>
      </c>
      <c r="P9" s="153">
        <v>0</v>
      </c>
      <c r="Q9" s="153">
        <v>0</v>
      </c>
      <c r="R9" s="153">
        <v>0</v>
      </c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</row>
    <row r="10" spans="1:33" ht="17.399999999999999">
      <c r="A10" s="92">
        <v>4</v>
      </c>
      <c r="B10" s="277" t="s">
        <v>65</v>
      </c>
      <c r="C10" s="273">
        <v>43</v>
      </c>
      <c r="D10" s="153">
        <v>9</v>
      </c>
      <c r="E10" s="153">
        <v>18</v>
      </c>
      <c r="F10" s="153">
        <v>0</v>
      </c>
      <c r="G10" s="153">
        <v>0</v>
      </c>
      <c r="H10" s="153">
        <v>16</v>
      </c>
      <c r="I10" s="153">
        <v>0</v>
      </c>
      <c r="J10" s="153">
        <v>0</v>
      </c>
      <c r="K10" s="153">
        <v>0</v>
      </c>
      <c r="L10" s="153">
        <v>0</v>
      </c>
      <c r="M10" s="153">
        <v>0</v>
      </c>
      <c r="N10" s="153">
        <v>0</v>
      </c>
      <c r="O10" s="153">
        <v>0</v>
      </c>
      <c r="P10" s="153">
        <v>0</v>
      </c>
      <c r="Q10" s="153">
        <v>0</v>
      </c>
      <c r="R10" s="153">
        <v>0</v>
      </c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</row>
    <row r="11" spans="1:33" ht="17.399999999999999">
      <c r="A11" s="92">
        <v>5</v>
      </c>
      <c r="B11" s="277" t="s">
        <v>70</v>
      </c>
      <c r="C11" s="273">
        <v>40</v>
      </c>
      <c r="D11" s="153">
        <v>6</v>
      </c>
      <c r="E11" s="153">
        <v>14</v>
      </c>
      <c r="F11" s="153">
        <v>12</v>
      </c>
      <c r="G11" s="153">
        <v>14</v>
      </c>
      <c r="H11" s="153">
        <v>7</v>
      </c>
      <c r="I11" s="153">
        <v>0</v>
      </c>
      <c r="J11" s="153">
        <v>0</v>
      </c>
      <c r="K11" s="153">
        <v>0</v>
      </c>
      <c r="L11" s="153">
        <v>0</v>
      </c>
      <c r="M11" s="153">
        <v>0</v>
      </c>
      <c r="N11" s="153">
        <v>0</v>
      </c>
      <c r="O11" s="153">
        <v>0</v>
      </c>
      <c r="P11" s="153">
        <v>0</v>
      </c>
      <c r="Q11" s="153">
        <v>0</v>
      </c>
      <c r="R11" s="153">
        <v>0</v>
      </c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</row>
    <row r="12" spans="1:33" ht="17.399999999999999">
      <c r="A12" s="92">
        <v>6</v>
      </c>
      <c r="B12" s="277" t="s">
        <v>19</v>
      </c>
      <c r="C12" s="273">
        <v>40</v>
      </c>
      <c r="D12" s="153">
        <v>16</v>
      </c>
      <c r="E12" s="153">
        <v>0</v>
      </c>
      <c r="F12" s="153">
        <v>7</v>
      </c>
      <c r="G12" s="153">
        <v>13</v>
      </c>
      <c r="H12" s="153">
        <v>11</v>
      </c>
      <c r="I12" s="153">
        <v>0</v>
      </c>
      <c r="J12" s="153">
        <v>0</v>
      </c>
      <c r="K12" s="153">
        <v>0</v>
      </c>
      <c r="L12" s="153">
        <v>0</v>
      </c>
      <c r="M12" s="153">
        <v>0</v>
      </c>
      <c r="N12" s="153">
        <v>0</v>
      </c>
      <c r="O12" s="153">
        <v>0</v>
      </c>
      <c r="P12" s="153">
        <v>0</v>
      </c>
      <c r="Q12" s="153">
        <v>0</v>
      </c>
      <c r="R12" s="153">
        <v>0</v>
      </c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</row>
    <row r="13" spans="1:33" ht="17.399999999999999">
      <c r="A13" s="92"/>
      <c r="B13" s="277" t="s">
        <v>56</v>
      </c>
      <c r="C13" s="273">
        <v>35</v>
      </c>
      <c r="D13" s="153">
        <v>13</v>
      </c>
      <c r="E13" s="153">
        <v>9</v>
      </c>
      <c r="F13" s="153">
        <v>0</v>
      </c>
      <c r="G13" s="153">
        <v>6</v>
      </c>
      <c r="H13" s="153">
        <v>13</v>
      </c>
      <c r="I13" s="153">
        <v>0</v>
      </c>
      <c r="J13" s="153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0</v>
      </c>
      <c r="P13" s="153">
        <v>0</v>
      </c>
      <c r="Q13" s="153">
        <v>0</v>
      </c>
      <c r="R13" s="153">
        <v>0</v>
      </c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</row>
    <row r="14" spans="1:33" ht="17.399999999999999">
      <c r="A14" s="92">
        <v>7</v>
      </c>
      <c r="B14" s="277" t="s">
        <v>3</v>
      </c>
      <c r="C14" s="273">
        <v>31</v>
      </c>
      <c r="D14" s="153">
        <v>12</v>
      </c>
      <c r="E14" s="153">
        <v>4</v>
      </c>
      <c r="F14" s="153">
        <v>7</v>
      </c>
      <c r="G14" s="153">
        <v>5</v>
      </c>
      <c r="H14" s="153">
        <v>12</v>
      </c>
      <c r="I14" s="153">
        <v>0</v>
      </c>
      <c r="J14" s="153">
        <v>0</v>
      </c>
      <c r="K14" s="153">
        <v>0</v>
      </c>
      <c r="L14" s="153">
        <v>0</v>
      </c>
      <c r="M14" s="153">
        <v>0</v>
      </c>
      <c r="N14" s="153">
        <v>0</v>
      </c>
      <c r="O14" s="153">
        <v>0</v>
      </c>
      <c r="P14" s="153">
        <v>0</v>
      </c>
      <c r="Q14" s="153">
        <v>0</v>
      </c>
      <c r="R14" s="153">
        <v>0</v>
      </c>
      <c r="S14" s="74"/>
      <c r="T14" s="74"/>
      <c r="U14" s="15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</row>
    <row r="15" spans="1:33" ht="17.399999999999999">
      <c r="A15" s="92"/>
      <c r="B15" s="277" t="s">
        <v>4</v>
      </c>
      <c r="C15" s="273">
        <v>26</v>
      </c>
      <c r="D15" s="153">
        <v>6</v>
      </c>
      <c r="E15" s="153">
        <v>5</v>
      </c>
      <c r="F15" s="153">
        <v>5</v>
      </c>
      <c r="G15" s="153">
        <v>14</v>
      </c>
      <c r="H15" s="153">
        <v>6</v>
      </c>
      <c r="I15" s="153">
        <v>0</v>
      </c>
      <c r="J15" s="153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53">
        <v>0</v>
      </c>
      <c r="R15" s="153">
        <v>0</v>
      </c>
      <c r="S15" s="74"/>
      <c r="T15" s="74"/>
      <c r="U15" s="15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</row>
    <row r="16" spans="1:33" ht="17.399999999999999">
      <c r="A16" s="92">
        <v>8</v>
      </c>
      <c r="B16" s="277" t="s">
        <v>43</v>
      </c>
      <c r="C16" s="273">
        <v>25</v>
      </c>
      <c r="D16" s="153">
        <v>0</v>
      </c>
      <c r="E16" s="153">
        <v>8</v>
      </c>
      <c r="F16" s="153">
        <v>9</v>
      </c>
      <c r="G16" s="153">
        <v>8</v>
      </c>
      <c r="H16" s="153">
        <v>7</v>
      </c>
      <c r="I16" s="153">
        <v>0</v>
      </c>
      <c r="J16" s="153">
        <v>0</v>
      </c>
      <c r="K16" s="153">
        <v>0</v>
      </c>
      <c r="L16" s="153">
        <v>0</v>
      </c>
      <c r="M16" s="153">
        <v>0</v>
      </c>
      <c r="N16" s="153">
        <v>0</v>
      </c>
      <c r="O16" s="153">
        <v>0</v>
      </c>
      <c r="P16" s="153">
        <v>0</v>
      </c>
      <c r="Q16" s="153">
        <v>0</v>
      </c>
      <c r="R16" s="153">
        <v>0</v>
      </c>
      <c r="S16" s="74"/>
      <c r="T16" s="74"/>
      <c r="U16" s="15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</row>
    <row r="17" spans="1:33" ht="17.399999999999999">
      <c r="A17" s="92">
        <v>9</v>
      </c>
      <c r="B17" s="277" t="s">
        <v>68</v>
      </c>
      <c r="C17" s="273">
        <v>25</v>
      </c>
      <c r="D17" s="153">
        <v>0</v>
      </c>
      <c r="E17" s="153">
        <v>4</v>
      </c>
      <c r="F17" s="153">
        <v>5</v>
      </c>
      <c r="G17" s="153">
        <v>13</v>
      </c>
      <c r="H17" s="153">
        <v>7</v>
      </c>
      <c r="I17" s="153">
        <v>0</v>
      </c>
      <c r="J17" s="153">
        <v>0</v>
      </c>
      <c r="K17" s="153">
        <v>0</v>
      </c>
      <c r="L17" s="153">
        <v>0</v>
      </c>
      <c r="M17" s="153">
        <v>0</v>
      </c>
      <c r="N17" s="153">
        <v>0</v>
      </c>
      <c r="O17" s="153">
        <v>0</v>
      </c>
      <c r="P17" s="153">
        <v>0</v>
      </c>
      <c r="Q17" s="153">
        <v>0</v>
      </c>
      <c r="R17" s="153">
        <v>0</v>
      </c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</row>
    <row r="18" spans="1:33" ht="17.399999999999999">
      <c r="A18" s="92"/>
      <c r="B18" s="272" t="s">
        <v>50</v>
      </c>
      <c r="C18" s="273"/>
      <c r="D18" s="274">
        <v>45546</v>
      </c>
      <c r="E18" s="274">
        <v>45560</v>
      </c>
      <c r="F18" s="274">
        <v>45574</v>
      </c>
      <c r="G18" s="274">
        <v>45588</v>
      </c>
      <c r="H18" s="274">
        <v>45602</v>
      </c>
      <c r="I18" s="274">
        <v>45616</v>
      </c>
      <c r="J18" s="274">
        <v>45630</v>
      </c>
      <c r="K18" s="274">
        <v>45665</v>
      </c>
      <c r="L18" s="275">
        <v>45679</v>
      </c>
      <c r="M18" s="274">
        <v>45693</v>
      </c>
      <c r="N18" s="274">
        <v>45707</v>
      </c>
      <c r="O18" s="274">
        <v>45721</v>
      </c>
      <c r="P18" s="274">
        <v>45735</v>
      </c>
      <c r="Q18" s="274">
        <v>45749</v>
      </c>
      <c r="R18" s="276">
        <v>45763</v>
      </c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</row>
    <row r="19" spans="1:33" ht="17.399999999999999">
      <c r="A19" s="92">
        <v>1</v>
      </c>
      <c r="B19" s="277" t="s">
        <v>18</v>
      </c>
      <c r="C19" s="273">
        <v>54</v>
      </c>
      <c r="D19" s="153">
        <v>15</v>
      </c>
      <c r="E19" s="153">
        <v>16</v>
      </c>
      <c r="F19" s="153">
        <v>20</v>
      </c>
      <c r="G19" s="153">
        <v>17</v>
      </c>
      <c r="H19" s="153">
        <v>17</v>
      </c>
      <c r="I19" s="153">
        <v>0</v>
      </c>
      <c r="J19" s="153">
        <v>0</v>
      </c>
      <c r="K19" s="153">
        <v>0</v>
      </c>
      <c r="L19" s="153">
        <v>0</v>
      </c>
      <c r="M19" s="153">
        <v>0</v>
      </c>
      <c r="N19" s="153">
        <v>0</v>
      </c>
      <c r="O19" s="153">
        <v>0</v>
      </c>
      <c r="P19" s="153">
        <v>0</v>
      </c>
      <c r="Q19" s="153">
        <v>0</v>
      </c>
      <c r="R19" s="153">
        <v>0</v>
      </c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</row>
    <row r="20" spans="1:33" ht="17.399999999999999">
      <c r="A20" s="92">
        <v>2</v>
      </c>
      <c r="B20" s="277" t="s">
        <v>49</v>
      </c>
      <c r="C20" s="273">
        <v>48</v>
      </c>
      <c r="D20" s="153">
        <v>17</v>
      </c>
      <c r="E20" s="153">
        <v>14</v>
      </c>
      <c r="F20" s="153">
        <v>16</v>
      </c>
      <c r="G20" s="153">
        <v>15</v>
      </c>
      <c r="H20" s="153">
        <v>14</v>
      </c>
      <c r="I20" s="153">
        <v>0</v>
      </c>
      <c r="J20" s="153">
        <v>0</v>
      </c>
      <c r="K20" s="153">
        <v>0</v>
      </c>
      <c r="L20" s="153">
        <v>0</v>
      </c>
      <c r="M20" s="153">
        <v>0</v>
      </c>
      <c r="N20" s="153">
        <v>0</v>
      </c>
      <c r="O20" s="153">
        <v>0</v>
      </c>
      <c r="P20" s="153">
        <v>0</v>
      </c>
      <c r="Q20" s="153">
        <v>0</v>
      </c>
      <c r="R20" s="153">
        <v>0</v>
      </c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</row>
    <row r="21" spans="1:33" ht="17.399999999999999">
      <c r="A21" s="92">
        <v>3</v>
      </c>
      <c r="B21" s="277" t="s">
        <v>39</v>
      </c>
      <c r="C21" s="273">
        <v>47</v>
      </c>
      <c r="D21" s="153">
        <v>15</v>
      </c>
      <c r="E21" s="153">
        <v>15</v>
      </c>
      <c r="F21" s="153">
        <v>7</v>
      </c>
      <c r="G21" s="153">
        <v>17</v>
      </c>
      <c r="H21" s="153">
        <v>0</v>
      </c>
      <c r="I21" s="153">
        <v>0</v>
      </c>
      <c r="J21" s="153">
        <v>0</v>
      </c>
      <c r="K21" s="153">
        <v>0</v>
      </c>
      <c r="L21" s="153">
        <v>0</v>
      </c>
      <c r="M21" s="153">
        <v>0</v>
      </c>
      <c r="N21" s="153">
        <v>0</v>
      </c>
      <c r="O21" s="153">
        <v>0</v>
      </c>
      <c r="P21" s="153">
        <v>0</v>
      </c>
      <c r="Q21" s="153">
        <v>0</v>
      </c>
      <c r="R21" s="153">
        <v>0</v>
      </c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</row>
    <row r="22" spans="1:33" ht="17.399999999999999">
      <c r="A22" s="92">
        <v>4</v>
      </c>
      <c r="B22" s="277" t="s">
        <v>22</v>
      </c>
      <c r="C22" s="273">
        <v>47</v>
      </c>
      <c r="D22" s="153">
        <v>14</v>
      </c>
      <c r="E22" s="153">
        <v>7</v>
      </c>
      <c r="F22" s="153">
        <v>16</v>
      </c>
      <c r="G22" s="153">
        <v>12</v>
      </c>
      <c r="H22" s="153">
        <v>17</v>
      </c>
      <c r="I22" s="153">
        <v>0</v>
      </c>
      <c r="J22" s="153">
        <v>0</v>
      </c>
      <c r="K22" s="153">
        <v>0</v>
      </c>
      <c r="L22" s="153">
        <v>0</v>
      </c>
      <c r="M22" s="153">
        <v>0</v>
      </c>
      <c r="N22" s="153">
        <v>0</v>
      </c>
      <c r="O22" s="153">
        <v>0</v>
      </c>
      <c r="P22" s="153">
        <v>0</v>
      </c>
      <c r="Q22" s="153">
        <v>0</v>
      </c>
      <c r="R22" s="153">
        <v>0</v>
      </c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</row>
    <row r="23" spans="1:33" ht="17.399999999999999">
      <c r="A23" s="92">
        <v>5</v>
      </c>
      <c r="B23" s="277" t="s">
        <v>46</v>
      </c>
      <c r="C23" s="273">
        <v>46</v>
      </c>
      <c r="D23" s="153">
        <v>15</v>
      </c>
      <c r="E23" s="153">
        <v>16</v>
      </c>
      <c r="F23" s="153">
        <v>15</v>
      </c>
      <c r="G23" s="153">
        <v>0</v>
      </c>
      <c r="H23" s="153">
        <v>0</v>
      </c>
      <c r="I23" s="153">
        <v>0</v>
      </c>
      <c r="J23" s="153">
        <v>0</v>
      </c>
      <c r="K23" s="153">
        <v>0</v>
      </c>
      <c r="L23" s="153">
        <v>0</v>
      </c>
      <c r="M23" s="153">
        <v>0</v>
      </c>
      <c r="N23" s="153">
        <v>0</v>
      </c>
      <c r="O23" s="153">
        <v>0</v>
      </c>
      <c r="P23" s="153">
        <v>0</v>
      </c>
      <c r="Q23" s="153">
        <v>0</v>
      </c>
      <c r="R23" s="153">
        <v>0</v>
      </c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</row>
    <row r="24" spans="1:33" ht="17.399999999999999">
      <c r="A24" s="92">
        <v>6</v>
      </c>
      <c r="B24" s="277" t="s">
        <v>23</v>
      </c>
      <c r="C24" s="273">
        <v>46</v>
      </c>
      <c r="D24" s="153">
        <v>15</v>
      </c>
      <c r="E24" s="153">
        <v>16</v>
      </c>
      <c r="F24" s="153">
        <v>15</v>
      </c>
      <c r="G24" s="153">
        <v>14</v>
      </c>
      <c r="H24" s="153">
        <v>14</v>
      </c>
      <c r="I24" s="153">
        <v>0</v>
      </c>
      <c r="J24" s="153">
        <v>0</v>
      </c>
      <c r="K24" s="153">
        <v>0</v>
      </c>
      <c r="L24" s="153">
        <v>0</v>
      </c>
      <c r="M24" s="153">
        <v>0</v>
      </c>
      <c r="N24" s="153">
        <v>0</v>
      </c>
      <c r="O24" s="153">
        <v>0</v>
      </c>
      <c r="P24" s="153">
        <v>0</v>
      </c>
      <c r="Q24" s="153">
        <v>0</v>
      </c>
      <c r="R24" s="153">
        <v>0</v>
      </c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</row>
    <row r="25" spans="1:33" ht="17.399999999999999">
      <c r="A25" s="92">
        <v>7</v>
      </c>
      <c r="B25" s="277" t="s">
        <v>21</v>
      </c>
      <c r="C25" s="273">
        <v>41</v>
      </c>
      <c r="D25" s="153">
        <v>13</v>
      </c>
      <c r="E25" s="153">
        <v>14</v>
      </c>
      <c r="F25" s="153">
        <v>0</v>
      </c>
      <c r="G25" s="153">
        <v>14</v>
      </c>
      <c r="H25" s="153">
        <v>7</v>
      </c>
      <c r="I25" s="153">
        <v>0</v>
      </c>
      <c r="J25" s="153">
        <v>0</v>
      </c>
      <c r="K25" s="153">
        <v>0</v>
      </c>
      <c r="L25" s="153">
        <v>0</v>
      </c>
      <c r="M25" s="153">
        <v>0</v>
      </c>
      <c r="N25" s="153">
        <v>0</v>
      </c>
      <c r="O25" s="153">
        <v>0</v>
      </c>
      <c r="P25" s="153">
        <v>0</v>
      </c>
      <c r="Q25" s="153">
        <v>0</v>
      </c>
      <c r="R25" s="153">
        <v>0</v>
      </c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</row>
    <row r="26" spans="1:33" ht="17.399999999999999">
      <c r="A26" s="92">
        <v>8</v>
      </c>
      <c r="B26" s="277" t="s">
        <v>47</v>
      </c>
      <c r="C26" s="273">
        <v>36</v>
      </c>
      <c r="D26" s="153">
        <v>6</v>
      </c>
      <c r="E26" s="153">
        <v>11</v>
      </c>
      <c r="F26" s="153">
        <v>8</v>
      </c>
      <c r="G26" s="153">
        <v>6</v>
      </c>
      <c r="H26" s="153">
        <v>17</v>
      </c>
      <c r="I26" s="153">
        <v>0</v>
      </c>
      <c r="J26" s="153">
        <v>0</v>
      </c>
      <c r="K26" s="153">
        <v>0</v>
      </c>
      <c r="L26" s="153">
        <v>0</v>
      </c>
      <c r="M26" s="153">
        <v>0</v>
      </c>
      <c r="N26" s="153">
        <v>0</v>
      </c>
      <c r="O26" s="153">
        <v>0</v>
      </c>
      <c r="P26" s="153">
        <v>0</v>
      </c>
      <c r="Q26" s="153">
        <v>0</v>
      </c>
      <c r="R26" s="153">
        <v>0</v>
      </c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</row>
    <row r="27" spans="1:33" ht="17.399999999999999">
      <c r="A27" s="92">
        <v>9</v>
      </c>
      <c r="B27" s="277" t="s">
        <v>25</v>
      </c>
      <c r="C27" s="273">
        <v>10</v>
      </c>
      <c r="D27" s="153">
        <v>0</v>
      </c>
      <c r="E27" s="153">
        <v>0</v>
      </c>
      <c r="F27" s="153">
        <v>0</v>
      </c>
      <c r="G27" s="153">
        <v>10</v>
      </c>
      <c r="H27" s="153">
        <v>0</v>
      </c>
      <c r="I27" s="153">
        <v>0</v>
      </c>
      <c r="J27" s="153">
        <v>0</v>
      </c>
      <c r="K27" s="153">
        <v>0</v>
      </c>
      <c r="L27" s="153">
        <v>0</v>
      </c>
      <c r="M27" s="153">
        <v>0</v>
      </c>
      <c r="N27" s="153">
        <v>0</v>
      </c>
      <c r="O27" s="153">
        <v>0</v>
      </c>
      <c r="P27" s="153">
        <v>0</v>
      </c>
      <c r="Q27" s="153">
        <v>0</v>
      </c>
      <c r="R27" s="153">
        <v>0</v>
      </c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</row>
    <row r="28" spans="1:33" ht="17.399999999999999">
      <c r="A28" s="92"/>
      <c r="B28" s="272" t="s">
        <v>51</v>
      </c>
      <c r="C28" s="273"/>
      <c r="D28" s="274">
        <v>45546</v>
      </c>
      <c r="E28" s="274">
        <v>45560</v>
      </c>
      <c r="F28" s="274">
        <v>45574</v>
      </c>
      <c r="G28" s="274">
        <v>45588</v>
      </c>
      <c r="H28" s="274">
        <v>45602</v>
      </c>
      <c r="I28" s="274">
        <v>45616</v>
      </c>
      <c r="J28" s="274">
        <v>45630</v>
      </c>
      <c r="K28" s="274">
        <v>45665</v>
      </c>
      <c r="L28" s="275">
        <v>45679</v>
      </c>
      <c r="M28" s="274">
        <v>45693</v>
      </c>
      <c r="N28" s="274">
        <v>45707</v>
      </c>
      <c r="O28" s="274">
        <v>45721</v>
      </c>
      <c r="P28" s="274">
        <v>45735</v>
      </c>
      <c r="Q28" s="274">
        <v>45749</v>
      </c>
      <c r="R28" s="276">
        <v>45763</v>
      </c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</row>
    <row r="29" spans="1:33" ht="17.399999999999999">
      <c r="A29" s="92">
        <v>1</v>
      </c>
      <c r="B29" s="277" t="s">
        <v>24</v>
      </c>
      <c r="C29" s="273">
        <v>42</v>
      </c>
      <c r="D29" s="153">
        <v>5</v>
      </c>
      <c r="E29" s="153">
        <v>13</v>
      </c>
      <c r="F29" s="153">
        <v>16</v>
      </c>
      <c r="G29" s="153">
        <v>7</v>
      </c>
      <c r="H29" s="153">
        <v>15</v>
      </c>
      <c r="I29" s="153">
        <v>0</v>
      </c>
      <c r="J29" s="153">
        <v>0</v>
      </c>
      <c r="K29" s="153">
        <v>0</v>
      </c>
      <c r="L29" s="153">
        <v>0</v>
      </c>
      <c r="M29" s="153">
        <v>0</v>
      </c>
      <c r="N29" s="153">
        <v>0</v>
      </c>
      <c r="O29" s="153">
        <v>0</v>
      </c>
      <c r="P29" s="153">
        <v>0</v>
      </c>
      <c r="Q29" s="153">
        <v>0</v>
      </c>
      <c r="R29" s="153">
        <v>0</v>
      </c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</row>
    <row r="30" spans="1:33" ht="17.399999999999999">
      <c r="A30" s="92">
        <v>2</v>
      </c>
      <c r="B30" s="277" t="s">
        <v>32</v>
      </c>
      <c r="C30" s="273">
        <v>42</v>
      </c>
      <c r="D30" s="153">
        <v>15</v>
      </c>
      <c r="E30" s="153">
        <v>12</v>
      </c>
      <c r="F30" s="153">
        <v>15</v>
      </c>
      <c r="G30" s="153">
        <v>0</v>
      </c>
      <c r="H30" s="153">
        <v>13</v>
      </c>
      <c r="I30" s="153">
        <v>0</v>
      </c>
      <c r="J30" s="153">
        <v>0</v>
      </c>
      <c r="K30" s="153">
        <v>0</v>
      </c>
      <c r="L30" s="153">
        <v>0</v>
      </c>
      <c r="M30" s="153">
        <v>0</v>
      </c>
      <c r="N30" s="153">
        <v>0</v>
      </c>
      <c r="O30" s="153">
        <v>0</v>
      </c>
      <c r="P30" s="153">
        <v>0</v>
      </c>
      <c r="Q30" s="153">
        <v>0</v>
      </c>
      <c r="R30" s="153">
        <v>0</v>
      </c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</row>
    <row r="31" spans="1:33" ht="17.399999999999999">
      <c r="A31" s="92">
        <v>3</v>
      </c>
      <c r="B31" s="277" t="s">
        <v>33</v>
      </c>
      <c r="C31" s="273">
        <v>41</v>
      </c>
      <c r="D31" s="153">
        <v>14</v>
      </c>
      <c r="E31" s="153">
        <v>7</v>
      </c>
      <c r="F31" s="153">
        <v>14</v>
      </c>
      <c r="G31" s="153">
        <v>14</v>
      </c>
      <c r="H31" s="153">
        <v>13</v>
      </c>
      <c r="I31" s="153">
        <v>0</v>
      </c>
      <c r="J31" s="153">
        <v>0</v>
      </c>
      <c r="K31" s="153">
        <v>0</v>
      </c>
      <c r="L31" s="153">
        <v>0</v>
      </c>
      <c r="M31" s="153">
        <v>0</v>
      </c>
      <c r="N31" s="153">
        <v>0</v>
      </c>
      <c r="O31" s="153">
        <v>0</v>
      </c>
      <c r="P31" s="153">
        <v>0</v>
      </c>
      <c r="Q31" s="153">
        <v>0</v>
      </c>
      <c r="R31" s="153">
        <v>0</v>
      </c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</row>
    <row r="32" spans="1:33" ht="17.399999999999999">
      <c r="A32" s="92">
        <v>4</v>
      </c>
      <c r="B32" s="277" t="s">
        <v>60</v>
      </c>
      <c r="C32" s="273">
        <v>36</v>
      </c>
      <c r="D32" s="153">
        <v>13</v>
      </c>
      <c r="E32" s="153">
        <v>0</v>
      </c>
      <c r="F32" s="153">
        <v>15</v>
      </c>
      <c r="G32" s="153">
        <v>13</v>
      </c>
      <c r="H32" s="153">
        <v>13</v>
      </c>
      <c r="I32" s="153">
        <v>0</v>
      </c>
      <c r="J32" s="153">
        <v>0</v>
      </c>
      <c r="K32" s="153">
        <v>0</v>
      </c>
      <c r="L32" s="153">
        <v>0</v>
      </c>
      <c r="M32" s="153">
        <v>0</v>
      </c>
      <c r="N32" s="153">
        <v>0</v>
      </c>
      <c r="O32" s="153">
        <v>0</v>
      </c>
      <c r="P32" s="153">
        <v>0</v>
      </c>
      <c r="Q32" s="153">
        <v>0</v>
      </c>
      <c r="R32" s="153">
        <v>0</v>
      </c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</row>
    <row r="33" spans="1:33" ht="17.399999999999999">
      <c r="A33" s="92">
        <v>5</v>
      </c>
      <c r="B33" s="277" t="s">
        <v>27</v>
      </c>
      <c r="C33" s="273">
        <v>32</v>
      </c>
      <c r="D33" s="153">
        <v>0</v>
      </c>
      <c r="E33" s="153">
        <v>12</v>
      </c>
      <c r="F33" s="153">
        <v>0</v>
      </c>
      <c r="G33" s="153">
        <v>14</v>
      </c>
      <c r="H33" s="153">
        <v>14</v>
      </c>
      <c r="I33" s="153">
        <v>0</v>
      </c>
      <c r="J33" s="153">
        <v>0</v>
      </c>
      <c r="K33" s="153">
        <v>0</v>
      </c>
      <c r="L33" s="153">
        <v>0</v>
      </c>
      <c r="M33" s="153">
        <v>0</v>
      </c>
      <c r="N33" s="153">
        <v>0</v>
      </c>
      <c r="O33" s="153">
        <v>0</v>
      </c>
      <c r="P33" s="153">
        <v>0</v>
      </c>
      <c r="Q33" s="153">
        <v>0</v>
      </c>
      <c r="R33" s="153">
        <v>0</v>
      </c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</row>
    <row r="34" spans="1:33" ht="17.399999999999999">
      <c r="A34" s="92">
        <v>6</v>
      </c>
      <c r="B34" s="277" t="s">
        <v>31</v>
      </c>
      <c r="C34" s="273">
        <v>26</v>
      </c>
      <c r="D34" s="153">
        <v>13</v>
      </c>
      <c r="E34" s="153">
        <v>6</v>
      </c>
      <c r="F34" s="153">
        <v>13</v>
      </c>
      <c r="G34" s="153">
        <v>0</v>
      </c>
      <c r="H34" s="153">
        <v>14</v>
      </c>
      <c r="I34" s="153">
        <v>0</v>
      </c>
      <c r="J34" s="153">
        <v>0</v>
      </c>
      <c r="K34" s="153">
        <v>0</v>
      </c>
      <c r="L34" s="153">
        <v>0</v>
      </c>
      <c r="M34" s="153">
        <v>0</v>
      </c>
      <c r="N34" s="153">
        <v>0</v>
      </c>
      <c r="O34" s="153">
        <v>0</v>
      </c>
      <c r="P34" s="153">
        <v>0</v>
      </c>
      <c r="Q34" s="153">
        <v>0</v>
      </c>
      <c r="R34" s="153">
        <v>0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</row>
    <row r="35" spans="1:33" ht="17.399999999999999">
      <c r="A35" s="92">
        <v>7</v>
      </c>
      <c r="B35" s="277" t="s">
        <v>28</v>
      </c>
      <c r="C35" s="273">
        <v>20</v>
      </c>
      <c r="D35" s="153">
        <v>0</v>
      </c>
      <c r="E35" s="153">
        <v>5</v>
      </c>
      <c r="F35" s="153">
        <v>0</v>
      </c>
      <c r="G35" s="153">
        <v>15</v>
      </c>
      <c r="H35" s="153">
        <v>0</v>
      </c>
      <c r="I35" s="153">
        <v>0</v>
      </c>
      <c r="J35" s="153">
        <v>0</v>
      </c>
      <c r="K35" s="153">
        <v>0</v>
      </c>
      <c r="L35" s="153">
        <v>0</v>
      </c>
      <c r="M35" s="153">
        <v>0</v>
      </c>
      <c r="N35" s="153">
        <v>0</v>
      </c>
      <c r="O35" s="153">
        <v>0</v>
      </c>
      <c r="P35" s="153">
        <v>0</v>
      </c>
      <c r="Q35" s="153">
        <v>0</v>
      </c>
      <c r="R35" s="153">
        <v>0</v>
      </c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</row>
    <row r="36" spans="1:33" ht="17.399999999999999">
      <c r="A36" s="92">
        <v>8</v>
      </c>
      <c r="B36" s="277" t="s">
        <v>30</v>
      </c>
      <c r="C36" s="273">
        <v>6</v>
      </c>
      <c r="D36" s="153">
        <v>3</v>
      </c>
      <c r="E36" s="153">
        <v>3</v>
      </c>
      <c r="F36" s="153">
        <v>0</v>
      </c>
      <c r="G36" s="153">
        <v>0</v>
      </c>
      <c r="H36" s="153">
        <v>0</v>
      </c>
      <c r="I36" s="153">
        <v>0</v>
      </c>
      <c r="J36" s="153">
        <v>0</v>
      </c>
      <c r="K36" s="153">
        <v>0</v>
      </c>
      <c r="L36" s="153">
        <v>0</v>
      </c>
      <c r="M36" s="153">
        <v>0</v>
      </c>
      <c r="N36" s="153">
        <v>0</v>
      </c>
      <c r="O36" s="153">
        <v>0</v>
      </c>
      <c r="P36" s="153">
        <v>0</v>
      </c>
      <c r="Q36" s="153">
        <v>0</v>
      </c>
      <c r="R36" s="153">
        <v>0</v>
      </c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</row>
    <row r="37" spans="1:33" ht="17.399999999999999">
      <c r="A37" s="92">
        <v>9</v>
      </c>
      <c r="B37" s="278" t="s">
        <v>29</v>
      </c>
      <c r="C37" s="279">
        <v>0</v>
      </c>
      <c r="D37" s="153">
        <v>0</v>
      </c>
      <c r="E37" s="153">
        <v>0</v>
      </c>
      <c r="F37" s="153">
        <v>0</v>
      </c>
      <c r="G37" s="153">
        <v>0</v>
      </c>
      <c r="H37" s="153">
        <v>0</v>
      </c>
      <c r="I37" s="153">
        <v>0</v>
      </c>
      <c r="J37" s="153">
        <v>0</v>
      </c>
      <c r="K37" s="153">
        <v>0</v>
      </c>
      <c r="L37" s="153">
        <v>0</v>
      </c>
      <c r="M37" s="153">
        <v>0</v>
      </c>
      <c r="N37" s="153">
        <v>0</v>
      </c>
      <c r="O37" s="153">
        <v>0</v>
      </c>
      <c r="P37" s="153">
        <v>0</v>
      </c>
      <c r="Q37" s="153">
        <v>0</v>
      </c>
      <c r="R37" s="153">
        <v>0</v>
      </c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</row>
    <row r="38" spans="1:33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</row>
    <row r="39" spans="1:33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</row>
    <row r="40" spans="1:33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</row>
    <row r="41" spans="1:33">
      <c r="A41" s="74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</row>
    <row r="42" spans="1:33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</row>
    <row r="43" spans="1:33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</row>
    <row r="44" spans="1:33">
      <c r="A44" s="74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</row>
    <row r="45" spans="1:33">
      <c r="A45" s="74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</row>
    <row r="46" spans="1:33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</row>
    <row r="47" spans="1:33">
      <c r="A47" s="74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</row>
    <row r="48" spans="1:33">
      <c r="A48" s="74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</row>
    <row r="49" spans="1:33">
      <c r="A49" s="74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</row>
    <row r="50" spans="1:33">
      <c r="A50" s="74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</row>
    <row r="51" spans="1:33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</row>
    <row r="52" spans="1:33">
      <c r="A52" s="74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</row>
    <row r="53" spans="1:33">
      <c r="A53" s="74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</row>
    <row r="54" spans="1:33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</row>
    <row r="55" spans="1:33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</row>
    <row r="56" spans="1:33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</row>
    <row r="57" spans="1:33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</row>
    <row r="58" spans="1:33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</row>
    <row r="59" spans="1:33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</row>
    <row r="60" spans="1:33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</row>
    <row r="61" spans="1:33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</row>
    <row r="62" spans="1:33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</row>
    <row r="63" spans="1:33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</row>
    <row r="64" spans="1:33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</row>
    <row r="65" spans="1:33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</row>
    <row r="66" spans="1:33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</row>
    <row r="67" spans="1:33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</row>
    <row r="68" spans="1:33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</row>
    <row r="69" spans="1:33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</row>
    <row r="70" spans="1:33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5FFA8-9AEC-427E-A53C-CD88D0B11405}">
  <dimension ref="A1:AA84"/>
  <sheetViews>
    <sheetView workbookViewId="0">
      <selection activeCell="B37" sqref="B37"/>
    </sheetView>
  </sheetViews>
  <sheetFormatPr defaultRowHeight="14.4"/>
  <cols>
    <col min="1" max="1" width="4.109375" customWidth="1"/>
    <col min="2" max="2" width="27.6640625" customWidth="1"/>
    <col min="3" max="17" width="9.5546875" customWidth="1"/>
    <col min="18" max="18" width="9.88671875" customWidth="1"/>
    <col min="19" max="19" width="15.33203125" customWidth="1"/>
  </cols>
  <sheetData>
    <row r="1" spans="1:27" ht="21.6" thickBot="1">
      <c r="A1" s="155"/>
      <c r="B1" s="155"/>
      <c r="C1" s="299" t="s">
        <v>1</v>
      </c>
      <c r="D1" s="299"/>
      <c r="E1" s="155"/>
      <c r="F1" s="155"/>
      <c r="G1" s="155"/>
      <c r="H1" s="155"/>
      <c r="I1" s="156"/>
      <c r="J1" s="156"/>
      <c r="K1" s="156"/>
      <c r="L1" s="156"/>
      <c r="M1" s="156"/>
      <c r="N1" s="155"/>
      <c r="O1" s="155"/>
      <c r="P1" s="155"/>
      <c r="Q1" s="157"/>
      <c r="R1" s="157"/>
      <c r="S1" s="157"/>
      <c r="T1" s="31"/>
      <c r="U1" s="31"/>
      <c r="V1" s="32"/>
      <c r="W1" s="1"/>
      <c r="X1" s="1"/>
      <c r="Y1" s="1"/>
      <c r="Z1" s="1"/>
      <c r="AA1" s="1"/>
    </row>
    <row r="2" spans="1:27" ht="16.2">
      <c r="A2" s="158"/>
      <c r="B2" s="159" t="s">
        <v>0</v>
      </c>
      <c r="C2" s="274">
        <v>45546</v>
      </c>
      <c r="D2" s="274">
        <v>45560</v>
      </c>
      <c r="E2" s="274">
        <v>45574</v>
      </c>
      <c r="F2" s="274">
        <v>45588</v>
      </c>
      <c r="G2" s="274">
        <v>45602</v>
      </c>
      <c r="H2" s="274">
        <v>45616</v>
      </c>
      <c r="I2" s="274">
        <v>45630</v>
      </c>
      <c r="J2" s="274">
        <v>45665</v>
      </c>
      <c r="K2" s="275">
        <v>45679</v>
      </c>
      <c r="L2" s="274">
        <v>45693</v>
      </c>
      <c r="M2" s="274">
        <v>45707</v>
      </c>
      <c r="N2" s="274">
        <v>45721</v>
      </c>
      <c r="O2" s="274">
        <v>45735</v>
      </c>
      <c r="P2" s="274">
        <v>45749</v>
      </c>
      <c r="Q2" s="276">
        <v>45763</v>
      </c>
      <c r="R2" s="160" t="s">
        <v>10</v>
      </c>
      <c r="S2" s="161" t="s">
        <v>12</v>
      </c>
      <c r="T2" s="4"/>
      <c r="U2" s="33"/>
      <c r="V2" s="6"/>
      <c r="W2" s="34"/>
      <c r="X2" s="1"/>
      <c r="Y2" s="1"/>
      <c r="Z2" s="1"/>
      <c r="AA2" s="1"/>
    </row>
    <row r="3" spans="1:27" ht="16.2">
      <c r="A3" s="162">
        <v>1</v>
      </c>
      <c r="B3" s="166" t="s">
        <v>65</v>
      </c>
      <c r="C3" s="167">
        <v>2105</v>
      </c>
      <c r="D3" s="168">
        <v>2169</v>
      </c>
      <c r="E3" s="168">
        <v>0</v>
      </c>
      <c r="F3" s="168">
        <v>0</v>
      </c>
      <c r="G3" s="168">
        <v>2147</v>
      </c>
      <c r="H3" s="168"/>
      <c r="I3" s="164"/>
      <c r="J3" s="164"/>
      <c r="K3" s="164"/>
      <c r="L3" s="164"/>
      <c r="M3" s="169"/>
      <c r="N3" s="170"/>
      <c r="O3" s="170"/>
      <c r="P3" s="170"/>
      <c r="Q3" s="170"/>
      <c r="R3" s="164">
        <f>SUM(C3:Q3)</f>
        <v>6421</v>
      </c>
      <c r="S3" s="165">
        <f>SUM(C3:Q3)/45</f>
        <v>142.6888888888889</v>
      </c>
      <c r="T3" s="35"/>
      <c r="U3" s="36"/>
      <c r="V3" s="35"/>
      <c r="W3" s="36"/>
      <c r="X3" s="1"/>
      <c r="Y3" s="1"/>
      <c r="Z3" s="1"/>
      <c r="AA3" s="1"/>
    </row>
    <row r="4" spans="1:27" ht="16.2">
      <c r="A4" s="162">
        <v>2</v>
      </c>
      <c r="B4" s="166" t="s">
        <v>44</v>
      </c>
      <c r="C4" s="167">
        <v>0</v>
      </c>
      <c r="D4" s="168">
        <v>2084</v>
      </c>
      <c r="E4" s="168">
        <v>2082</v>
      </c>
      <c r="F4" s="168">
        <v>2106</v>
      </c>
      <c r="G4" s="168">
        <v>2101</v>
      </c>
      <c r="H4" s="168"/>
      <c r="I4" s="164"/>
      <c r="J4" s="164"/>
      <c r="K4" s="164"/>
      <c r="L4" s="164"/>
      <c r="M4" s="169"/>
      <c r="N4" s="170"/>
      <c r="O4" s="170"/>
      <c r="P4" s="170"/>
      <c r="Q4" s="170"/>
      <c r="R4" s="164">
        <f>SUM(C4:Q4)</f>
        <v>8373</v>
      </c>
      <c r="S4" s="165">
        <f>SUM(C4:Q4)/60</f>
        <v>139.55000000000001</v>
      </c>
      <c r="T4" s="35"/>
      <c r="U4" s="36"/>
      <c r="V4" s="35"/>
      <c r="W4" s="36"/>
      <c r="X4" s="1"/>
      <c r="Y4" s="1"/>
      <c r="Z4" s="1"/>
      <c r="AA4" s="1"/>
    </row>
    <row r="5" spans="1:27" ht="16.2">
      <c r="A5" s="162">
        <v>3</v>
      </c>
      <c r="B5" s="166" t="s">
        <v>11</v>
      </c>
      <c r="C5" s="167">
        <v>1951</v>
      </c>
      <c r="D5" s="168">
        <v>2054</v>
      </c>
      <c r="E5" s="168">
        <v>2066</v>
      </c>
      <c r="F5" s="168">
        <v>2087</v>
      </c>
      <c r="G5" s="168">
        <v>2036</v>
      </c>
      <c r="H5" s="168"/>
      <c r="I5" s="164"/>
      <c r="J5" s="164"/>
      <c r="K5" s="164"/>
      <c r="L5" s="164"/>
      <c r="M5" s="169"/>
      <c r="N5" s="170"/>
      <c r="O5" s="170"/>
      <c r="P5" s="170"/>
      <c r="Q5" s="170"/>
      <c r="R5" s="164">
        <f>SUM(C5:Q5)</f>
        <v>10194</v>
      </c>
      <c r="S5" s="165">
        <f>SUM(C5:Q5)/75</f>
        <v>135.91999999999999</v>
      </c>
      <c r="T5" s="35"/>
      <c r="U5" s="36"/>
      <c r="V5" s="35"/>
      <c r="W5" s="36"/>
      <c r="X5" s="1"/>
      <c r="Y5" s="1"/>
      <c r="Z5" s="1"/>
      <c r="AA5" s="1"/>
    </row>
    <row r="6" spans="1:27" ht="16.2">
      <c r="A6" s="162">
        <v>4</v>
      </c>
      <c r="B6" s="166" t="s">
        <v>43</v>
      </c>
      <c r="C6" s="167">
        <v>0</v>
      </c>
      <c r="D6" s="168">
        <v>2005</v>
      </c>
      <c r="E6" s="168">
        <v>2034</v>
      </c>
      <c r="F6" s="168">
        <v>1977</v>
      </c>
      <c r="G6" s="168">
        <v>2015</v>
      </c>
      <c r="H6" s="168"/>
      <c r="I6" s="164"/>
      <c r="J6" s="164"/>
      <c r="K6" s="164"/>
      <c r="L6" s="164"/>
      <c r="M6" s="169"/>
      <c r="N6" s="170"/>
      <c r="O6" s="170"/>
      <c r="P6" s="170"/>
      <c r="Q6" s="170"/>
      <c r="R6" s="164">
        <f>SUM(C6:Q6)</f>
        <v>8031</v>
      </c>
      <c r="S6" s="165">
        <f>SUM(C6:Q6)/60</f>
        <v>133.85</v>
      </c>
      <c r="T6" s="35"/>
      <c r="U6" s="35"/>
      <c r="V6" s="35"/>
      <c r="W6" s="36"/>
      <c r="X6" s="1"/>
      <c r="Y6" s="1"/>
      <c r="Z6" s="1"/>
      <c r="AA6" s="1"/>
    </row>
    <row r="7" spans="1:27" ht="16.2">
      <c r="A7" s="162">
        <v>5</v>
      </c>
      <c r="B7" s="166" t="s">
        <v>3</v>
      </c>
      <c r="C7" s="167">
        <v>1960</v>
      </c>
      <c r="D7" s="168">
        <v>1952</v>
      </c>
      <c r="E7" s="168">
        <v>1945</v>
      </c>
      <c r="F7" s="168">
        <v>1923</v>
      </c>
      <c r="G7" s="168">
        <v>1980</v>
      </c>
      <c r="H7" s="168"/>
      <c r="I7" s="164"/>
      <c r="J7" s="164"/>
      <c r="K7" s="164"/>
      <c r="L7" s="164"/>
      <c r="M7" s="169"/>
      <c r="N7" s="170"/>
      <c r="O7" s="170"/>
      <c r="P7" s="170"/>
      <c r="Q7" s="170"/>
      <c r="R7" s="164">
        <f>SUM(C7:Q7)</f>
        <v>9760</v>
      </c>
      <c r="S7" s="165">
        <f>SUM(C7:Q7)/75</f>
        <v>130.13333333333333</v>
      </c>
      <c r="T7" s="35"/>
      <c r="U7" s="35"/>
      <c r="V7" s="35"/>
      <c r="W7" s="36"/>
      <c r="X7" s="1"/>
      <c r="Y7" s="1"/>
      <c r="Z7" s="1"/>
      <c r="AA7" s="1"/>
    </row>
    <row r="8" spans="1:27" ht="16.2">
      <c r="A8" s="162">
        <v>6</v>
      </c>
      <c r="B8" s="166" t="s">
        <v>4</v>
      </c>
      <c r="C8" s="167">
        <v>1921</v>
      </c>
      <c r="D8" s="168">
        <v>1918</v>
      </c>
      <c r="E8" s="168">
        <v>1941</v>
      </c>
      <c r="F8" s="168">
        <v>2006</v>
      </c>
      <c r="G8" s="168">
        <v>1920</v>
      </c>
      <c r="H8" s="168"/>
      <c r="I8" s="164"/>
      <c r="J8" s="164"/>
      <c r="K8" s="164"/>
      <c r="L8" s="164"/>
      <c r="M8" s="169"/>
      <c r="N8" s="170"/>
      <c r="O8" s="170"/>
      <c r="P8" s="170"/>
      <c r="Q8" s="170"/>
      <c r="R8" s="164">
        <f>SUM(C8:Q8)</f>
        <v>9706</v>
      </c>
      <c r="S8" s="165">
        <f>SUM(C8:Q8)/75</f>
        <v>129.41333333333333</v>
      </c>
      <c r="T8" s="35"/>
      <c r="U8" s="35"/>
      <c r="V8" s="35"/>
      <c r="W8" s="36"/>
      <c r="X8" s="1"/>
      <c r="Y8" s="1"/>
      <c r="Z8" s="1"/>
      <c r="AA8" s="1"/>
    </row>
    <row r="9" spans="1:27" ht="16.2">
      <c r="A9" s="162">
        <v>7</v>
      </c>
      <c r="B9" s="163" t="s">
        <v>68</v>
      </c>
      <c r="C9" s="164">
        <v>0</v>
      </c>
      <c r="D9" s="164">
        <v>1910</v>
      </c>
      <c r="E9" s="164">
        <v>1916</v>
      </c>
      <c r="F9" s="164">
        <v>1952</v>
      </c>
      <c r="G9" s="164">
        <v>1908</v>
      </c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>
        <f>SUM(C9:Q9)</f>
        <v>7686</v>
      </c>
      <c r="S9" s="165">
        <f>SUM(C9:Q9)/60</f>
        <v>128.1</v>
      </c>
      <c r="T9" s="35"/>
      <c r="U9" s="35"/>
      <c r="V9" s="35"/>
      <c r="W9" s="36"/>
      <c r="X9" s="1"/>
      <c r="Y9" s="1"/>
      <c r="Z9" s="1"/>
      <c r="AA9" s="1"/>
    </row>
    <row r="10" spans="1:27" ht="16.2">
      <c r="A10" s="162">
        <v>8</v>
      </c>
      <c r="B10" s="166" t="s">
        <v>69</v>
      </c>
      <c r="C10" s="164">
        <v>1829</v>
      </c>
      <c r="D10" s="185">
        <v>1909</v>
      </c>
      <c r="E10" s="164">
        <v>1961</v>
      </c>
      <c r="F10" s="164">
        <v>1922</v>
      </c>
      <c r="G10" s="168">
        <v>1921</v>
      </c>
      <c r="H10" s="168"/>
      <c r="I10" s="168"/>
      <c r="J10" s="168"/>
      <c r="K10" s="164"/>
      <c r="L10" s="164"/>
      <c r="M10" s="169"/>
      <c r="N10" s="169"/>
      <c r="O10" s="184"/>
      <c r="P10" s="170"/>
      <c r="Q10" s="170"/>
      <c r="R10" s="171">
        <f>SUM(C10:Q10)</f>
        <v>9542</v>
      </c>
      <c r="S10" s="165">
        <f>SUM(C10:Q10)/75</f>
        <v>127.22666666666667</v>
      </c>
      <c r="T10" s="35"/>
      <c r="U10" s="35"/>
      <c r="V10" s="35"/>
      <c r="W10" s="36"/>
      <c r="X10" s="1"/>
      <c r="Y10" s="1"/>
      <c r="Z10" s="1"/>
      <c r="AA10" s="1"/>
    </row>
    <row r="11" spans="1:27" ht="16.2">
      <c r="A11" s="162">
        <v>9</v>
      </c>
      <c r="B11" s="163" t="s">
        <v>19</v>
      </c>
      <c r="C11" s="164">
        <v>1929</v>
      </c>
      <c r="D11" s="164">
        <v>0</v>
      </c>
      <c r="E11" s="164">
        <v>1876</v>
      </c>
      <c r="F11" s="164">
        <v>1905</v>
      </c>
      <c r="G11" s="164">
        <v>1905</v>
      </c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>
        <f>SUM(C11:Q11)</f>
        <v>7615</v>
      </c>
      <c r="S11" s="165">
        <f>SUM(C11:Q11)/60</f>
        <v>126.91666666666667</v>
      </c>
      <c r="T11" s="35"/>
      <c r="U11" s="35"/>
      <c r="V11" s="35"/>
      <c r="W11" s="36"/>
      <c r="X11" s="1"/>
      <c r="Y11" s="1"/>
      <c r="Z11" s="1"/>
      <c r="AA11" s="1"/>
    </row>
    <row r="12" spans="1:27" ht="16.2">
      <c r="A12" s="162">
        <v>10</v>
      </c>
      <c r="B12" s="166" t="s">
        <v>56</v>
      </c>
      <c r="C12" s="167">
        <v>1939</v>
      </c>
      <c r="D12" s="168">
        <v>1904</v>
      </c>
      <c r="E12" s="168">
        <v>0</v>
      </c>
      <c r="F12" s="168">
        <v>1855</v>
      </c>
      <c r="G12" s="168">
        <v>1916</v>
      </c>
      <c r="H12" s="168"/>
      <c r="I12" s="164"/>
      <c r="J12" s="164"/>
      <c r="K12" s="164"/>
      <c r="L12" s="164"/>
      <c r="M12" s="169"/>
      <c r="N12" s="170"/>
      <c r="O12" s="170"/>
      <c r="P12" s="170"/>
      <c r="Q12" s="170"/>
      <c r="R12" s="164">
        <f>SUM(C12:Q12)</f>
        <v>7614</v>
      </c>
      <c r="S12" s="165">
        <f>SUM(C12:Q12)/60</f>
        <v>126.9</v>
      </c>
      <c r="T12" s="35"/>
      <c r="U12" s="35"/>
      <c r="V12" s="35"/>
      <c r="W12" s="36"/>
      <c r="X12" s="1"/>
      <c r="Y12" s="1"/>
      <c r="Z12" s="1"/>
      <c r="AA12" s="1"/>
    </row>
    <row r="13" spans="1:27" ht="16.2">
      <c r="A13" s="162">
        <v>11</v>
      </c>
      <c r="B13" s="280" t="s">
        <v>70</v>
      </c>
      <c r="C13" s="167">
        <v>1887</v>
      </c>
      <c r="D13" s="216">
        <v>1915</v>
      </c>
      <c r="E13" s="167">
        <v>1933</v>
      </c>
      <c r="F13" s="168">
        <v>1921</v>
      </c>
      <c r="G13" s="168">
        <v>1854</v>
      </c>
      <c r="H13" s="168"/>
      <c r="I13" s="168"/>
      <c r="J13" s="168"/>
      <c r="K13" s="164"/>
      <c r="L13" s="164"/>
      <c r="M13" s="169"/>
      <c r="N13" s="169"/>
      <c r="O13" s="169"/>
      <c r="P13" s="170"/>
      <c r="Q13" s="170"/>
      <c r="R13" s="171">
        <f>SUM(C13:Q13)</f>
        <v>9510</v>
      </c>
      <c r="S13" s="165">
        <f>SUM(C13:Q13)/75</f>
        <v>126.8</v>
      </c>
      <c r="T13" s="35"/>
      <c r="U13" s="36"/>
      <c r="V13" s="35"/>
      <c r="W13" s="36"/>
      <c r="X13" s="1"/>
      <c r="Y13" s="1"/>
      <c r="Z13" s="1"/>
      <c r="AA13" s="1"/>
    </row>
    <row r="14" spans="1:27" ht="19.5" customHeight="1">
      <c r="A14" s="173"/>
      <c r="B14" s="174"/>
      <c r="C14" s="300" t="s">
        <v>1</v>
      </c>
      <c r="D14" s="300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44"/>
      <c r="U14" s="1"/>
      <c r="V14" s="1"/>
      <c r="W14" s="1"/>
      <c r="X14" s="1"/>
      <c r="Y14" s="1"/>
      <c r="Z14" s="1"/>
      <c r="AA14" s="1"/>
    </row>
    <row r="15" spans="1:27" ht="16.2">
      <c r="A15" s="162"/>
      <c r="B15" s="159" t="s">
        <v>6</v>
      </c>
      <c r="C15" s="274">
        <v>45546</v>
      </c>
      <c r="D15" s="274">
        <v>45560</v>
      </c>
      <c r="E15" s="274">
        <v>45574</v>
      </c>
      <c r="F15" s="274">
        <v>45588</v>
      </c>
      <c r="G15" s="274">
        <v>45602</v>
      </c>
      <c r="H15" s="274">
        <v>45616</v>
      </c>
      <c r="I15" s="274">
        <v>45630</v>
      </c>
      <c r="J15" s="274">
        <v>45665</v>
      </c>
      <c r="K15" s="275">
        <v>45679</v>
      </c>
      <c r="L15" s="274">
        <v>45693</v>
      </c>
      <c r="M15" s="274">
        <v>45707</v>
      </c>
      <c r="N15" s="274">
        <v>45721</v>
      </c>
      <c r="O15" s="274">
        <v>45735</v>
      </c>
      <c r="P15" s="274">
        <v>45749</v>
      </c>
      <c r="Q15" s="276">
        <v>45763</v>
      </c>
      <c r="R15" s="182" t="s">
        <v>10</v>
      </c>
      <c r="S15" s="183" t="s">
        <v>12</v>
      </c>
      <c r="T15" s="35"/>
      <c r="U15" s="1"/>
      <c r="V15" s="1"/>
      <c r="W15" s="1"/>
      <c r="X15" s="1"/>
      <c r="Y15" s="1"/>
      <c r="Z15" s="1"/>
      <c r="AA15" s="1"/>
    </row>
    <row r="16" spans="1:27" ht="16.2">
      <c r="A16" s="162">
        <v>1</v>
      </c>
      <c r="B16" s="166" t="s">
        <v>18</v>
      </c>
      <c r="C16" s="167">
        <v>1916</v>
      </c>
      <c r="D16" s="168">
        <v>1949</v>
      </c>
      <c r="E16" s="168">
        <v>1984</v>
      </c>
      <c r="F16" s="168">
        <v>1934</v>
      </c>
      <c r="G16" s="168">
        <v>1978</v>
      </c>
      <c r="H16" s="168"/>
      <c r="I16" s="164"/>
      <c r="J16" s="164"/>
      <c r="K16" s="164"/>
      <c r="L16" s="164"/>
      <c r="M16" s="169"/>
      <c r="N16" s="170"/>
      <c r="O16" s="170"/>
      <c r="P16" s="170"/>
      <c r="Q16" s="170"/>
      <c r="R16" s="171">
        <f>SUM(C16:Q16)</f>
        <v>9761</v>
      </c>
      <c r="S16" s="165">
        <f>SUM(C16:Q16)/75</f>
        <v>130.14666666666668</v>
      </c>
      <c r="T16" s="45"/>
      <c r="U16" s="46"/>
      <c r="V16" s="46"/>
      <c r="W16" s="46"/>
      <c r="X16" s="1"/>
      <c r="Y16" s="1"/>
      <c r="Z16" s="1"/>
      <c r="AA16" s="1"/>
    </row>
    <row r="17" spans="1:27" ht="16.2">
      <c r="A17" s="162">
        <v>2</v>
      </c>
      <c r="B17" s="175" t="s">
        <v>21</v>
      </c>
      <c r="C17" s="167">
        <v>1893</v>
      </c>
      <c r="D17" s="168">
        <v>1890</v>
      </c>
      <c r="E17" s="168">
        <v>0</v>
      </c>
      <c r="F17" s="168">
        <v>1926</v>
      </c>
      <c r="G17" s="168">
        <v>1844</v>
      </c>
      <c r="H17" s="168"/>
      <c r="I17" s="164"/>
      <c r="J17" s="164"/>
      <c r="K17" s="164"/>
      <c r="L17" s="164"/>
      <c r="M17" s="169"/>
      <c r="N17" s="170"/>
      <c r="O17" s="170"/>
      <c r="P17" s="170"/>
      <c r="Q17" s="170"/>
      <c r="R17" s="171">
        <f>SUM(C17:Q17)</f>
        <v>7553</v>
      </c>
      <c r="S17" s="165">
        <f>SUM(C17:Q17)/60</f>
        <v>125.88333333333334</v>
      </c>
      <c r="T17" s="45"/>
      <c r="U17" s="1"/>
      <c r="V17" s="1"/>
      <c r="W17" s="1"/>
      <c r="X17" s="1"/>
      <c r="Y17" s="1"/>
      <c r="Z17" s="1"/>
      <c r="AA17" s="1"/>
    </row>
    <row r="18" spans="1:27" ht="16.2">
      <c r="A18" s="162">
        <v>3</v>
      </c>
      <c r="B18" s="166" t="s">
        <v>46</v>
      </c>
      <c r="C18" s="167">
        <v>1873</v>
      </c>
      <c r="D18" s="168">
        <v>1893</v>
      </c>
      <c r="E18" s="168">
        <v>1886</v>
      </c>
      <c r="F18" s="168">
        <v>0</v>
      </c>
      <c r="G18" s="168">
        <v>0</v>
      </c>
      <c r="H18" s="168"/>
      <c r="I18" s="164"/>
      <c r="J18" s="164"/>
      <c r="K18" s="164"/>
      <c r="L18" s="164"/>
      <c r="M18" s="169"/>
      <c r="N18" s="170"/>
      <c r="O18" s="170"/>
      <c r="P18" s="170"/>
      <c r="Q18" s="170"/>
      <c r="R18" s="171">
        <f>SUM(C18:Q18)</f>
        <v>5652</v>
      </c>
      <c r="S18" s="165">
        <f>SUM(C18:Q18)/45</f>
        <v>125.6</v>
      </c>
      <c r="T18" s="45"/>
      <c r="U18" s="1"/>
      <c r="V18" s="1"/>
      <c r="W18" s="1"/>
      <c r="X18" s="1"/>
      <c r="Y18" s="1"/>
      <c r="Z18" s="1"/>
      <c r="AA18" s="1"/>
    </row>
    <row r="19" spans="1:27" ht="16.2">
      <c r="A19" s="162">
        <v>4</v>
      </c>
      <c r="B19" s="166" t="s">
        <v>23</v>
      </c>
      <c r="C19" s="167">
        <v>1884</v>
      </c>
      <c r="D19" s="168">
        <v>1899</v>
      </c>
      <c r="E19" s="168">
        <v>1899</v>
      </c>
      <c r="F19" s="168">
        <v>1872</v>
      </c>
      <c r="G19" s="168">
        <v>1861</v>
      </c>
      <c r="H19" s="168"/>
      <c r="I19" s="164"/>
      <c r="J19" s="164"/>
      <c r="K19" s="164"/>
      <c r="L19" s="164"/>
      <c r="M19" s="169"/>
      <c r="N19" s="170"/>
      <c r="O19" s="170"/>
      <c r="P19" s="170"/>
      <c r="Q19" s="170"/>
      <c r="R19" s="171">
        <f>SUM(C19:Q19)</f>
        <v>9415</v>
      </c>
      <c r="S19" s="165">
        <f>SUM(C19:Q19)/75</f>
        <v>125.53333333333333</v>
      </c>
      <c r="T19" s="45"/>
      <c r="U19" s="1"/>
      <c r="V19" s="1"/>
      <c r="W19" s="1"/>
      <c r="X19" s="1"/>
      <c r="Y19" s="1"/>
      <c r="Z19" s="1"/>
      <c r="AA19" s="1"/>
    </row>
    <row r="20" spans="1:27" ht="16.2">
      <c r="A20" s="162">
        <v>5</v>
      </c>
      <c r="B20" s="166" t="s">
        <v>49</v>
      </c>
      <c r="C20" s="167">
        <v>1868</v>
      </c>
      <c r="D20" s="168">
        <v>1858</v>
      </c>
      <c r="E20" s="168">
        <v>1877</v>
      </c>
      <c r="F20" s="168">
        <v>1862</v>
      </c>
      <c r="G20" s="168">
        <v>1835</v>
      </c>
      <c r="H20" s="168"/>
      <c r="I20" s="164"/>
      <c r="J20" s="164"/>
      <c r="K20" s="164"/>
      <c r="L20" s="164"/>
      <c r="M20" s="169"/>
      <c r="N20" s="170"/>
      <c r="O20" s="170"/>
      <c r="P20" s="170"/>
      <c r="Q20" s="170"/>
      <c r="R20" s="171">
        <f>SUM(C20:Q20)</f>
        <v>9300</v>
      </c>
      <c r="S20" s="165">
        <f>SUM(C20:Q20)/75</f>
        <v>124</v>
      </c>
      <c r="T20" s="45"/>
      <c r="U20" s="1"/>
      <c r="V20" s="1"/>
      <c r="W20" s="1"/>
      <c r="X20" s="1"/>
      <c r="Y20" s="1"/>
      <c r="Z20" s="1"/>
      <c r="AA20" s="1"/>
    </row>
    <row r="21" spans="1:27" ht="16.2">
      <c r="A21" s="162">
        <v>6</v>
      </c>
      <c r="B21" s="166" t="s">
        <v>39</v>
      </c>
      <c r="C21" s="167">
        <v>1851</v>
      </c>
      <c r="D21" s="168">
        <v>1836</v>
      </c>
      <c r="E21" s="168">
        <v>1790</v>
      </c>
      <c r="F21" s="168">
        <v>1857</v>
      </c>
      <c r="G21" s="168">
        <v>0</v>
      </c>
      <c r="H21" s="168"/>
      <c r="I21" s="164"/>
      <c r="J21" s="164"/>
      <c r="K21" s="164"/>
      <c r="L21" s="164"/>
      <c r="M21" s="169"/>
      <c r="N21" s="170"/>
      <c r="O21" s="170"/>
      <c r="P21" s="170"/>
      <c r="Q21" s="170"/>
      <c r="R21" s="171">
        <f>SUM(C21:Q21)</f>
        <v>7334</v>
      </c>
      <c r="S21" s="165">
        <f>SUM(C21:Q21)/60</f>
        <v>122.23333333333333</v>
      </c>
      <c r="T21" s="45"/>
      <c r="U21" s="1"/>
      <c r="V21" s="1"/>
      <c r="W21" s="1"/>
      <c r="X21" s="1"/>
      <c r="Y21" s="1"/>
      <c r="Z21" s="1"/>
      <c r="AA21" s="1"/>
    </row>
    <row r="22" spans="1:27" ht="16.2">
      <c r="A22" s="162">
        <v>7</v>
      </c>
      <c r="B22" s="176" t="s">
        <v>47</v>
      </c>
      <c r="C22" s="167">
        <v>1810</v>
      </c>
      <c r="D22" s="168">
        <v>1829</v>
      </c>
      <c r="E22" s="168">
        <v>1806</v>
      </c>
      <c r="F22" s="168">
        <v>1816</v>
      </c>
      <c r="G22" s="168">
        <v>1878</v>
      </c>
      <c r="H22" s="168"/>
      <c r="I22" s="164"/>
      <c r="J22" s="164"/>
      <c r="K22" s="164"/>
      <c r="L22" s="164"/>
      <c r="M22" s="169"/>
      <c r="N22" s="170"/>
      <c r="O22" s="170"/>
      <c r="P22" s="170"/>
      <c r="Q22" s="170"/>
      <c r="R22" s="171">
        <f>SUM(C22:Q22)</f>
        <v>9139</v>
      </c>
      <c r="S22" s="165">
        <f>SUM(C22:Q22)/75</f>
        <v>121.85333333333334</v>
      </c>
      <c r="T22" s="45"/>
      <c r="U22" s="1"/>
      <c r="V22" s="1"/>
      <c r="W22" s="1"/>
      <c r="X22" s="1"/>
      <c r="Y22" s="1"/>
      <c r="Z22" s="1"/>
      <c r="AA22" s="1"/>
    </row>
    <row r="23" spans="1:27" ht="16.2">
      <c r="A23" s="162">
        <v>8</v>
      </c>
      <c r="B23" s="166" t="s">
        <v>22</v>
      </c>
      <c r="C23" s="167">
        <v>1796</v>
      </c>
      <c r="D23" s="168">
        <v>1775</v>
      </c>
      <c r="E23" s="168">
        <v>1871</v>
      </c>
      <c r="F23" s="168">
        <v>1787</v>
      </c>
      <c r="G23" s="168">
        <v>1834</v>
      </c>
      <c r="H23" s="168"/>
      <c r="I23" s="164"/>
      <c r="J23" s="164"/>
      <c r="K23" s="164"/>
      <c r="L23" s="164"/>
      <c r="M23" s="169"/>
      <c r="N23" s="170"/>
      <c r="O23" s="170"/>
      <c r="P23" s="170"/>
      <c r="Q23" s="170"/>
      <c r="R23" s="171">
        <f>SUM(C23:Q23)</f>
        <v>9063</v>
      </c>
      <c r="S23" s="165">
        <f>SUM(C23:Q23)/75</f>
        <v>120.84</v>
      </c>
      <c r="T23" s="45"/>
      <c r="U23" s="1"/>
      <c r="V23" s="1"/>
      <c r="W23" s="1"/>
      <c r="X23" s="1"/>
      <c r="Y23" s="1"/>
      <c r="Z23" s="1"/>
      <c r="AA23" s="1"/>
    </row>
    <row r="24" spans="1:27" ht="16.2">
      <c r="A24" s="162">
        <v>9</v>
      </c>
      <c r="B24" s="166" t="s">
        <v>25</v>
      </c>
      <c r="C24" s="167">
        <v>0</v>
      </c>
      <c r="D24" s="168">
        <v>0</v>
      </c>
      <c r="E24" s="168">
        <v>0</v>
      </c>
      <c r="F24" s="168">
        <v>1787</v>
      </c>
      <c r="G24" s="168">
        <v>0</v>
      </c>
      <c r="H24" s="168"/>
      <c r="I24" s="164"/>
      <c r="J24" s="164"/>
      <c r="K24" s="164"/>
      <c r="L24" s="164"/>
      <c r="M24" s="169"/>
      <c r="N24" s="170"/>
      <c r="O24" s="170"/>
      <c r="P24" s="170"/>
      <c r="Q24" s="170"/>
      <c r="R24" s="171">
        <f>SUM(C24:Q24)</f>
        <v>1787</v>
      </c>
      <c r="S24" s="165">
        <f>SUM(C24:Q24)/15</f>
        <v>119.13333333333334</v>
      </c>
      <c r="T24" s="45"/>
      <c r="U24" s="1"/>
      <c r="V24" s="1"/>
      <c r="W24" s="1"/>
      <c r="X24" s="1"/>
      <c r="Y24" s="1"/>
      <c r="Z24" s="1"/>
      <c r="AA24" s="1"/>
    </row>
    <row r="25" spans="1:27" ht="22.8" customHeight="1">
      <c r="A25" s="162"/>
      <c r="B25" s="174"/>
      <c r="C25" s="299" t="s">
        <v>1</v>
      </c>
      <c r="D25" s="299"/>
      <c r="E25" s="177"/>
      <c r="F25" s="177"/>
      <c r="G25" s="177"/>
      <c r="H25" s="177"/>
      <c r="I25" s="178"/>
      <c r="J25" s="178"/>
      <c r="K25" s="178"/>
      <c r="L25" s="178"/>
      <c r="M25" s="179"/>
      <c r="N25" s="180"/>
      <c r="O25" s="180"/>
      <c r="P25" s="180"/>
      <c r="Q25" s="180"/>
      <c r="R25" s="181"/>
      <c r="S25" s="172"/>
      <c r="T25" s="45"/>
      <c r="U25" s="3"/>
      <c r="V25" s="3"/>
      <c r="W25" s="3"/>
      <c r="X25" s="1"/>
      <c r="Y25" s="1"/>
      <c r="Z25" s="1"/>
      <c r="AA25" s="1"/>
    </row>
    <row r="26" spans="1:27" ht="18.600000000000001">
      <c r="A26" s="162"/>
      <c r="B26" s="159" t="s">
        <v>26</v>
      </c>
      <c r="C26" s="274">
        <v>45546</v>
      </c>
      <c r="D26" s="274">
        <v>45560</v>
      </c>
      <c r="E26" s="274">
        <v>45574</v>
      </c>
      <c r="F26" s="274">
        <v>45588</v>
      </c>
      <c r="G26" s="274">
        <v>45602</v>
      </c>
      <c r="H26" s="274">
        <v>45616</v>
      </c>
      <c r="I26" s="274">
        <v>45630</v>
      </c>
      <c r="J26" s="274">
        <v>45665</v>
      </c>
      <c r="K26" s="275">
        <v>45679</v>
      </c>
      <c r="L26" s="274">
        <v>45693</v>
      </c>
      <c r="M26" s="274">
        <v>45707</v>
      </c>
      <c r="N26" s="274">
        <v>45721</v>
      </c>
      <c r="O26" s="274">
        <v>45735</v>
      </c>
      <c r="P26" s="274">
        <v>45749</v>
      </c>
      <c r="Q26" s="276">
        <v>45763</v>
      </c>
      <c r="R26" s="182" t="s">
        <v>10</v>
      </c>
      <c r="S26" s="183" t="s">
        <v>12</v>
      </c>
      <c r="T26" s="45"/>
      <c r="U26" s="47"/>
      <c r="V26" s="47"/>
      <c r="W26" s="47"/>
      <c r="X26" s="1"/>
      <c r="Y26" s="1"/>
      <c r="Z26" s="1"/>
      <c r="AA26" s="1"/>
    </row>
    <row r="27" spans="1:27" ht="18.600000000000001">
      <c r="A27" s="162">
        <v>1</v>
      </c>
      <c r="B27" s="166" t="s">
        <v>27</v>
      </c>
      <c r="C27" s="164">
        <v>0</v>
      </c>
      <c r="D27" s="185">
        <v>1742</v>
      </c>
      <c r="E27" s="164">
        <v>0</v>
      </c>
      <c r="F27" s="164">
        <v>1816</v>
      </c>
      <c r="G27" s="168">
        <v>1766</v>
      </c>
      <c r="H27" s="168"/>
      <c r="I27" s="168"/>
      <c r="J27" s="168"/>
      <c r="K27" s="164"/>
      <c r="L27" s="164"/>
      <c r="M27" s="169"/>
      <c r="N27" s="169"/>
      <c r="O27" s="184"/>
      <c r="P27" s="170"/>
      <c r="Q27" s="170"/>
      <c r="R27" s="171">
        <f>SUM(C27:Q27)</f>
        <v>5324</v>
      </c>
      <c r="S27" s="165">
        <f>SUM(C27:Q27)/45</f>
        <v>118.31111111111112</v>
      </c>
      <c r="T27" s="45"/>
      <c r="U27" s="47"/>
      <c r="V27" s="47"/>
      <c r="W27" s="47"/>
      <c r="X27" s="1"/>
      <c r="Y27" s="1"/>
      <c r="Z27" s="1"/>
      <c r="AA27" s="1"/>
    </row>
    <row r="28" spans="1:27" ht="18.600000000000001">
      <c r="A28" s="162">
        <v>2</v>
      </c>
      <c r="B28" s="166" t="s">
        <v>31</v>
      </c>
      <c r="C28" s="167">
        <v>1767</v>
      </c>
      <c r="D28" s="168">
        <v>1696</v>
      </c>
      <c r="E28" s="168">
        <v>1798</v>
      </c>
      <c r="F28" s="168">
        <v>0</v>
      </c>
      <c r="G28" s="168">
        <v>1759</v>
      </c>
      <c r="H28" s="168"/>
      <c r="I28" s="164"/>
      <c r="J28" s="164"/>
      <c r="K28" s="164"/>
      <c r="L28" s="164"/>
      <c r="M28" s="169"/>
      <c r="N28" s="170"/>
      <c r="O28" s="170"/>
      <c r="P28" s="170"/>
      <c r="Q28" s="170"/>
      <c r="R28" s="171">
        <f>SUM(C28:Q28)</f>
        <v>7020</v>
      </c>
      <c r="S28" s="165">
        <f>SUM(C28:Q28)/60</f>
        <v>117</v>
      </c>
      <c r="T28" s="45"/>
      <c r="U28" s="47"/>
      <c r="V28" s="47"/>
      <c r="W28" s="47"/>
      <c r="X28" s="1"/>
      <c r="Y28" s="1"/>
      <c r="Z28" s="1"/>
      <c r="AA28" s="1"/>
    </row>
    <row r="29" spans="1:27" ht="18.600000000000001">
      <c r="A29" s="162">
        <v>3</v>
      </c>
      <c r="B29" s="166" t="s">
        <v>24</v>
      </c>
      <c r="C29" s="167">
        <v>1668</v>
      </c>
      <c r="D29" s="168">
        <v>1742</v>
      </c>
      <c r="E29" s="168">
        <v>1767</v>
      </c>
      <c r="F29" s="168">
        <v>1706</v>
      </c>
      <c r="G29" s="168">
        <v>1787</v>
      </c>
      <c r="H29" s="168"/>
      <c r="I29" s="164"/>
      <c r="J29" s="164"/>
      <c r="K29" s="164"/>
      <c r="L29" s="164"/>
      <c r="M29" s="169"/>
      <c r="N29" s="170"/>
      <c r="O29" s="170"/>
      <c r="P29" s="170"/>
      <c r="Q29" s="186"/>
      <c r="R29" s="171">
        <f>SUM(C29:Q29)</f>
        <v>8670</v>
      </c>
      <c r="S29" s="165">
        <f>SUM(C29:Q29)/75</f>
        <v>115.6</v>
      </c>
      <c r="T29" s="45"/>
      <c r="U29" s="47"/>
      <c r="V29" s="47"/>
      <c r="W29" s="47"/>
      <c r="X29" s="1"/>
      <c r="Y29" s="1"/>
      <c r="Z29" s="1"/>
      <c r="AA29" s="1"/>
    </row>
    <row r="30" spans="1:27" ht="18.600000000000001">
      <c r="A30" s="162">
        <v>4</v>
      </c>
      <c r="B30" s="166" t="s">
        <v>32</v>
      </c>
      <c r="C30" s="164">
        <v>1753</v>
      </c>
      <c r="D30" s="164">
        <v>1698</v>
      </c>
      <c r="E30" s="168">
        <v>1720</v>
      </c>
      <c r="F30" s="168">
        <v>0</v>
      </c>
      <c r="G30" s="168">
        <v>1714</v>
      </c>
      <c r="H30" s="168"/>
      <c r="I30" s="168"/>
      <c r="J30" s="167"/>
      <c r="K30" s="167"/>
      <c r="L30" s="167"/>
      <c r="M30" s="184"/>
      <c r="N30" s="184"/>
      <c r="O30" s="184"/>
      <c r="P30" s="184"/>
      <c r="Q30" s="184"/>
      <c r="R30" s="171">
        <f>SUM(C30:Q30)</f>
        <v>6885</v>
      </c>
      <c r="S30" s="165">
        <f>SUM(C30:Q30)/60</f>
        <v>114.75</v>
      </c>
      <c r="T30" s="45"/>
      <c r="U30" s="48"/>
      <c r="V30" s="48"/>
      <c r="W30" s="48"/>
      <c r="X30" s="1"/>
      <c r="Y30" s="1"/>
      <c r="Z30" s="1"/>
      <c r="AA30" s="1"/>
    </row>
    <row r="31" spans="1:27" ht="18.600000000000001">
      <c r="A31" s="162">
        <v>5</v>
      </c>
      <c r="B31" s="166" t="s">
        <v>28</v>
      </c>
      <c r="C31" s="164">
        <v>0</v>
      </c>
      <c r="D31" s="164">
        <v>1681</v>
      </c>
      <c r="E31" s="164">
        <v>0</v>
      </c>
      <c r="F31" s="164">
        <v>1760</v>
      </c>
      <c r="G31" s="168">
        <v>0</v>
      </c>
      <c r="H31" s="168"/>
      <c r="I31" s="168"/>
      <c r="J31" s="168"/>
      <c r="K31" s="164"/>
      <c r="L31" s="164"/>
      <c r="M31" s="169"/>
      <c r="N31" s="169"/>
      <c r="O31" s="184"/>
      <c r="P31" s="170"/>
      <c r="Q31" s="170"/>
      <c r="R31" s="171">
        <f>SUM(C31:Q31)</f>
        <v>3441</v>
      </c>
      <c r="S31" s="165">
        <f>SUM(C31:Q31)/30</f>
        <v>114.7</v>
      </c>
      <c r="T31" s="45"/>
      <c r="U31" s="301"/>
      <c r="V31" s="301"/>
      <c r="W31" s="301"/>
      <c r="X31" s="1"/>
      <c r="Y31" s="1"/>
      <c r="Z31" s="1"/>
      <c r="AA31" s="1"/>
    </row>
    <row r="32" spans="1:27" ht="18.600000000000001">
      <c r="A32" s="162">
        <v>6</v>
      </c>
      <c r="B32" s="166" t="s">
        <v>60</v>
      </c>
      <c r="C32" s="164">
        <v>1641</v>
      </c>
      <c r="D32" s="164">
        <v>0</v>
      </c>
      <c r="E32" s="168">
        <v>1705</v>
      </c>
      <c r="F32" s="168">
        <v>1655</v>
      </c>
      <c r="G32" s="168">
        <v>1645</v>
      </c>
      <c r="H32" s="168"/>
      <c r="I32" s="168"/>
      <c r="J32" s="168"/>
      <c r="K32" s="164"/>
      <c r="L32" s="164"/>
      <c r="M32" s="169"/>
      <c r="N32" s="169"/>
      <c r="O32" s="184"/>
      <c r="P32" s="170"/>
      <c r="Q32" s="170"/>
      <c r="R32" s="171">
        <f>SUM(C32:Q32)</f>
        <v>6646</v>
      </c>
      <c r="S32" s="165">
        <f>SUM(C32:Q32)/60</f>
        <v>110.76666666666667</v>
      </c>
      <c r="T32" s="45"/>
      <c r="U32" s="47"/>
      <c r="V32" s="47"/>
      <c r="W32" s="47"/>
      <c r="X32" s="1"/>
      <c r="Y32" s="1"/>
      <c r="Z32" s="1"/>
      <c r="AA32" s="1"/>
    </row>
    <row r="33" spans="1:27" ht="18.600000000000001">
      <c r="A33" s="162">
        <v>7</v>
      </c>
      <c r="B33" s="166" t="s">
        <v>33</v>
      </c>
      <c r="C33" s="164">
        <v>1661</v>
      </c>
      <c r="D33" s="164">
        <v>1575</v>
      </c>
      <c r="E33" s="168">
        <v>1604</v>
      </c>
      <c r="F33" s="168">
        <v>1611</v>
      </c>
      <c r="G33" s="168">
        <v>1613</v>
      </c>
      <c r="H33" s="168"/>
      <c r="I33" s="168"/>
      <c r="J33" s="168"/>
      <c r="K33" s="164"/>
      <c r="L33" s="164"/>
      <c r="M33" s="169"/>
      <c r="N33" s="169"/>
      <c r="O33" s="169"/>
      <c r="P33" s="170"/>
      <c r="Q33" s="170"/>
      <c r="R33" s="171">
        <f>SUM(C33:Q33)</f>
        <v>8064</v>
      </c>
      <c r="S33" s="165">
        <f>SUM(C33:Q33)/75</f>
        <v>107.52</v>
      </c>
      <c r="T33" s="45"/>
      <c r="U33" s="47"/>
      <c r="V33" s="47"/>
      <c r="W33" s="47"/>
      <c r="X33" s="1"/>
      <c r="Y33" s="1"/>
      <c r="Z33" s="1"/>
      <c r="AA33" s="1"/>
    </row>
    <row r="34" spans="1:27" ht="18.600000000000001">
      <c r="A34" s="162">
        <v>8</v>
      </c>
      <c r="B34" s="166" t="s">
        <v>30</v>
      </c>
      <c r="C34" s="164">
        <v>1433</v>
      </c>
      <c r="D34" s="168">
        <v>1481</v>
      </c>
      <c r="E34" s="168">
        <v>0</v>
      </c>
      <c r="F34" s="168">
        <v>0</v>
      </c>
      <c r="G34" s="168">
        <v>0</v>
      </c>
      <c r="H34" s="168"/>
      <c r="I34" s="164"/>
      <c r="J34" s="164"/>
      <c r="K34" s="164"/>
      <c r="L34" s="164"/>
      <c r="M34" s="169"/>
      <c r="N34" s="170"/>
      <c r="O34" s="170"/>
      <c r="P34" s="170"/>
      <c r="Q34" s="170"/>
      <c r="R34" s="171">
        <f>SUM(C34:Q34)</f>
        <v>2914</v>
      </c>
      <c r="S34" s="165">
        <f>SUM(C34:Q34)/30</f>
        <v>97.13333333333334</v>
      </c>
      <c r="T34" s="45"/>
      <c r="U34" s="302"/>
      <c r="V34" s="302"/>
      <c r="W34" s="302"/>
      <c r="X34" s="1"/>
      <c r="Y34" s="1"/>
      <c r="Z34" s="1"/>
      <c r="AA34" s="1"/>
    </row>
    <row r="35" spans="1:27" ht="18.600000000000001">
      <c r="A35" s="162">
        <v>9</v>
      </c>
      <c r="B35" s="166" t="s">
        <v>29</v>
      </c>
      <c r="C35" s="164">
        <v>0</v>
      </c>
      <c r="D35" s="164">
        <v>0</v>
      </c>
      <c r="E35" s="168">
        <v>0</v>
      </c>
      <c r="F35" s="168">
        <v>0</v>
      </c>
      <c r="G35" s="168">
        <v>0</v>
      </c>
      <c r="H35" s="168"/>
      <c r="I35" s="168"/>
      <c r="J35" s="167"/>
      <c r="K35" s="167"/>
      <c r="L35" s="167"/>
      <c r="M35" s="184"/>
      <c r="N35" s="184"/>
      <c r="O35" s="184"/>
      <c r="P35" s="184"/>
      <c r="Q35" s="184"/>
      <c r="R35" s="171">
        <f>SUM(C35:Q35)</f>
        <v>0</v>
      </c>
      <c r="S35" s="165">
        <f>SUM(C35:Q35)/15</f>
        <v>0</v>
      </c>
      <c r="T35" s="45"/>
      <c r="U35" s="91"/>
      <c r="V35" s="91"/>
      <c r="W35" s="91"/>
      <c r="X35" s="1"/>
      <c r="Y35" s="1"/>
      <c r="Z35" s="1"/>
      <c r="AA35" s="1"/>
    </row>
    <row r="36" spans="1:27" ht="18.600000000000001">
      <c r="A36" s="162"/>
      <c r="B36" s="287"/>
      <c r="C36" s="288"/>
      <c r="D36" s="288"/>
      <c r="E36" s="288"/>
      <c r="F36" s="288"/>
      <c r="G36" s="289"/>
      <c r="H36" s="289"/>
      <c r="I36" s="289"/>
      <c r="J36" s="289"/>
      <c r="K36" s="288"/>
      <c r="L36" s="288"/>
      <c r="M36" s="290"/>
      <c r="N36" s="290"/>
      <c r="O36" s="291"/>
      <c r="P36" s="292"/>
      <c r="Q36" s="292"/>
      <c r="R36" s="293"/>
      <c r="S36" s="172"/>
      <c r="T36" s="45"/>
      <c r="U36" s="91"/>
      <c r="V36" s="91"/>
      <c r="W36" s="91"/>
      <c r="X36" s="1"/>
      <c r="Y36" s="1"/>
      <c r="Z36" s="1"/>
      <c r="AA36" s="1"/>
    </row>
    <row r="37" spans="1:27" ht="18.600000000000001">
      <c r="A37" s="162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45"/>
      <c r="U37" s="91"/>
      <c r="V37" s="91"/>
      <c r="W37" s="91"/>
      <c r="X37" s="1"/>
      <c r="Y37" s="1"/>
      <c r="Z37" s="1"/>
      <c r="AA37" s="1"/>
    </row>
    <row r="38" spans="1:27" ht="18.600000000000001">
      <c r="A38" s="162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45"/>
      <c r="U38" s="3"/>
      <c r="V38" s="3"/>
      <c r="W38" s="3"/>
      <c r="X38" s="1"/>
      <c r="Y38" s="1"/>
      <c r="Z38" s="1"/>
      <c r="AA38" s="1"/>
    </row>
    <row r="39" spans="1:27" ht="18.600000000000001" hidden="1">
      <c r="A39" s="162">
        <v>2</v>
      </c>
      <c r="B39" s="166" t="s">
        <v>34</v>
      </c>
      <c r="C39" s="167"/>
      <c r="D39" s="168"/>
      <c r="E39" s="168"/>
      <c r="F39" s="168"/>
      <c r="G39" s="168"/>
      <c r="H39" s="168"/>
      <c r="I39" s="164"/>
      <c r="J39" s="164"/>
      <c r="K39" s="164"/>
      <c r="L39" s="164"/>
      <c r="M39" s="169"/>
      <c r="N39" s="170"/>
      <c r="O39" s="170"/>
      <c r="P39" s="170"/>
      <c r="Q39" s="170"/>
      <c r="R39" s="171">
        <f t="shared" ref="R39" si="0">SUM(C39:Q39)</f>
        <v>0</v>
      </c>
      <c r="S39" s="165">
        <f>SUM(C39:Q39)/15</f>
        <v>0</v>
      </c>
      <c r="T39" s="45"/>
      <c r="U39" s="3"/>
      <c r="V39" s="3"/>
      <c r="W39" s="3"/>
      <c r="X39" s="1"/>
      <c r="Y39" s="1"/>
      <c r="Z39" s="1"/>
      <c r="AA39" s="1"/>
    </row>
    <row r="40" spans="1:27" ht="18.600000000000001">
      <c r="A40" s="50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45"/>
      <c r="U40" s="47"/>
      <c r="V40" s="47"/>
      <c r="W40" s="47"/>
      <c r="X40" s="1"/>
      <c r="Y40" s="1"/>
      <c r="Z40" s="1"/>
      <c r="AA40" s="1"/>
    </row>
    <row r="41" spans="1:27" ht="18.600000000000001">
      <c r="A41" s="50"/>
      <c r="B41" s="71" t="s">
        <v>48</v>
      </c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45"/>
      <c r="U41" s="1"/>
      <c r="V41" s="1"/>
      <c r="W41" s="1"/>
      <c r="X41" s="1"/>
      <c r="Y41" s="1"/>
      <c r="Z41" s="1"/>
      <c r="AA41" s="1"/>
    </row>
    <row r="42" spans="1:27" ht="18.600000000000001">
      <c r="A42" s="3"/>
      <c r="B42" s="90"/>
      <c r="C42" s="37"/>
      <c r="D42" s="38"/>
      <c r="E42" s="38"/>
      <c r="F42" s="38"/>
      <c r="G42" s="38"/>
      <c r="H42" s="38"/>
      <c r="I42" s="39"/>
      <c r="J42" s="39"/>
      <c r="K42" s="39"/>
      <c r="L42" s="39"/>
      <c r="M42" s="40"/>
      <c r="N42" s="41"/>
      <c r="O42" s="41"/>
      <c r="P42" s="41"/>
      <c r="Q42" s="41"/>
      <c r="R42" s="42"/>
      <c r="S42" s="43"/>
      <c r="T42" s="45"/>
      <c r="U42" s="1"/>
      <c r="V42" s="1"/>
      <c r="W42" s="1"/>
      <c r="X42" s="1"/>
      <c r="Y42" s="1"/>
      <c r="Z42" s="1"/>
      <c r="AA42" s="1"/>
    </row>
    <row r="43" spans="1:27" ht="18.75" customHeight="1">
      <c r="A43" s="3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44"/>
      <c r="U43" s="1"/>
      <c r="V43" s="1"/>
      <c r="W43" s="1"/>
      <c r="X43" s="1"/>
      <c r="Y43" s="1"/>
      <c r="Z43" s="1"/>
      <c r="AA43" s="1"/>
    </row>
    <row r="44" spans="1:27" ht="19.5" customHeight="1">
      <c r="A44" s="3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44"/>
      <c r="U44" s="1"/>
      <c r="V44" s="1"/>
      <c r="W44" s="1"/>
      <c r="X44" s="1"/>
      <c r="Y44" s="1"/>
      <c r="Z44" s="1"/>
      <c r="AA44" s="1"/>
    </row>
    <row r="45" spans="1:27">
      <c r="A45" s="1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49"/>
      <c r="U45" s="1"/>
      <c r="V45" s="1"/>
      <c r="W45" s="1"/>
      <c r="X45" s="1"/>
      <c r="Y45" s="1"/>
      <c r="Z45" s="1"/>
      <c r="AA45" s="1"/>
    </row>
    <row r="46" spans="1:27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</sheetData>
  <sortState xmlns:xlrd2="http://schemas.microsoft.com/office/spreadsheetml/2017/richdata2" ref="B27:S35">
    <sortCondition descending="1" ref="S27:S35"/>
  </sortState>
  <mergeCells count="5">
    <mergeCell ref="C1:D1"/>
    <mergeCell ref="C14:D14"/>
    <mergeCell ref="C25:D25"/>
    <mergeCell ref="U31:W31"/>
    <mergeCell ref="U34:W3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3AED9-EFD0-46BA-B32F-DB572BCFA309}">
  <dimension ref="A1:S56"/>
  <sheetViews>
    <sheetView workbookViewId="0">
      <selection activeCell="L9" sqref="L9"/>
    </sheetView>
  </sheetViews>
  <sheetFormatPr defaultRowHeight="14.4"/>
  <cols>
    <col min="1" max="1" width="7" customWidth="1"/>
    <col min="2" max="2" width="29.5546875" customWidth="1"/>
    <col min="3" max="3" width="14.88671875" customWidth="1"/>
    <col min="4" max="4" width="14.77734375" customWidth="1"/>
    <col min="5" max="5" width="18.21875" customWidth="1"/>
    <col min="6" max="6" width="15.5546875" customWidth="1"/>
    <col min="7" max="7" width="17.88671875" customWidth="1"/>
  </cols>
  <sheetData>
    <row r="1" spans="1:19" ht="18" thickBot="1">
      <c r="A1" s="187"/>
      <c r="B1" s="187"/>
      <c r="C1" s="187"/>
      <c r="D1" s="187"/>
      <c r="E1" s="187"/>
      <c r="F1" s="187"/>
      <c r="G1" s="18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30">
      <c r="A2" s="188"/>
      <c r="B2" s="303" t="s">
        <v>15</v>
      </c>
      <c r="C2" s="304"/>
      <c r="D2" s="304"/>
      <c r="E2" s="304"/>
      <c r="F2" s="304"/>
      <c r="G2" s="304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8.600000000000001">
      <c r="A3" s="188"/>
      <c r="B3" s="189"/>
      <c r="C3" s="306"/>
      <c r="D3" s="306"/>
      <c r="E3" s="306"/>
      <c r="F3" s="190"/>
      <c r="G3" s="190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8.600000000000001">
      <c r="A4" s="188"/>
      <c r="B4" s="191"/>
      <c r="C4" s="229">
        <f>SUM(C6:C36)</f>
        <v>0</v>
      </c>
      <c r="D4" s="232">
        <f>SUM(D6:D34)</f>
        <v>32</v>
      </c>
      <c r="E4" s="233">
        <f>SUM(E6:E34)</f>
        <v>314</v>
      </c>
      <c r="F4" s="235">
        <f>SUM(F6:F34)</f>
        <v>907</v>
      </c>
      <c r="G4" s="234">
        <f>SUM(G6:G34)</f>
        <v>420</v>
      </c>
      <c r="H4" s="5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21">
      <c r="A5" s="192" t="s">
        <v>16</v>
      </c>
      <c r="B5" s="230" t="s">
        <v>17</v>
      </c>
      <c r="C5" s="231" t="s">
        <v>59</v>
      </c>
      <c r="D5" s="236" t="s">
        <v>54</v>
      </c>
      <c r="E5" s="237" t="s">
        <v>55</v>
      </c>
      <c r="F5" s="237" t="s">
        <v>58</v>
      </c>
      <c r="G5" s="238" t="s">
        <v>57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8.600000000000001">
      <c r="A6" s="193">
        <v>1</v>
      </c>
      <c r="B6" s="281" t="s">
        <v>65</v>
      </c>
      <c r="C6" s="151">
        <v>0</v>
      </c>
      <c r="D6" s="151">
        <v>11</v>
      </c>
      <c r="E6" s="151">
        <v>38</v>
      </c>
      <c r="F6" s="151">
        <v>7</v>
      </c>
      <c r="G6" s="239">
        <v>0</v>
      </c>
      <c r="H6" s="47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8.600000000000001">
      <c r="A7" s="193">
        <v>2</v>
      </c>
      <c r="B7" s="282" t="s">
        <v>44</v>
      </c>
      <c r="C7" s="151">
        <v>0</v>
      </c>
      <c r="D7" s="151">
        <v>10</v>
      </c>
      <c r="E7" s="151">
        <v>42</v>
      </c>
      <c r="F7" s="151">
        <v>18</v>
      </c>
      <c r="G7" s="239">
        <v>0</v>
      </c>
      <c r="H7" s="47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8.600000000000001">
      <c r="A8" s="193">
        <v>3</v>
      </c>
      <c r="B8" s="282" t="s">
        <v>11</v>
      </c>
      <c r="C8" s="151">
        <v>0</v>
      </c>
      <c r="D8" s="151">
        <v>5</v>
      </c>
      <c r="E8" s="151">
        <v>47</v>
      </c>
      <c r="F8" s="151">
        <v>21</v>
      </c>
      <c r="G8" s="239">
        <v>7</v>
      </c>
      <c r="H8" s="47"/>
      <c r="I8" s="1"/>
      <c r="J8" s="1"/>
      <c r="K8" s="74"/>
      <c r="L8" s="1"/>
      <c r="M8" s="1"/>
      <c r="N8" s="1"/>
      <c r="O8" s="1"/>
      <c r="P8" s="1"/>
      <c r="Q8" s="1"/>
      <c r="R8" s="1"/>
      <c r="S8" s="1"/>
    </row>
    <row r="9" spans="1:19" ht="18.600000000000001">
      <c r="A9" s="193">
        <v>4</v>
      </c>
      <c r="B9" s="282" t="s">
        <v>43</v>
      </c>
      <c r="C9" s="151">
        <v>0</v>
      </c>
      <c r="D9" s="151">
        <v>3</v>
      </c>
      <c r="E9" s="151">
        <v>31</v>
      </c>
      <c r="F9" s="151">
        <v>23</v>
      </c>
      <c r="G9" s="239">
        <v>5</v>
      </c>
      <c r="H9" s="47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8.600000000000001">
      <c r="A10" s="193">
        <v>5</v>
      </c>
      <c r="B10" s="282" t="s">
        <v>3</v>
      </c>
      <c r="C10" s="151">
        <v>0</v>
      </c>
      <c r="D10" s="151">
        <v>2</v>
      </c>
      <c r="E10" s="151">
        <v>21</v>
      </c>
      <c r="F10" s="151">
        <v>45</v>
      </c>
      <c r="G10" s="239">
        <v>9</v>
      </c>
      <c r="H10" s="47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18.600000000000001">
      <c r="A11" s="193">
        <v>6</v>
      </c>
      <c r="B11" s="282" t="s">
        <v>18</v>
      </c>
      <c r="C11" s="151">
        <v>0</v>
      </c>
      <c r="D11" s="151">
        <v>1</v>
      </c>
      <c r="E11" s="151">
        <v>21</v>
      </c>
      <c r="F11" s="151">
        <v>45</v>
      </c>
      <c r="G11" s="239">
        <v>8</v>
      </c>
      <c r="H11" s="47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8.600000000000001">
      <c r="A12" s="193">
        <v>7</v>
      </c>
      <c r="B12" s="282" t="s">
        <v>2</v>
      </c>
      <c r="C12" s="151">
        <v>0</v>
      </c>
      <c r="D12" s="151">
        <v>0</v>
      </c>
      <c r="E12" s="151">
        <v>21</v>
      </c>
      <c r="F12" s="151">
        <v>45</v>
      </c>
      <c r="G12" s="239">
        <v>7</v>
      </c>
      <c r="H12" s="47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8.600000000000001">
      <c r="A13" s="193">
        <v>8</v>
      </c>
      <c r="B13" s="282" t="s">
        <v>70</v>
      </c>
      <c r="C13" s="151">
        <v>0</v>
      </c>
      <c r="D13" s="151">
        <v>0</v>
      </c>
      <c r="E13" s="151">
        <v>19</v>
      </c>
      <c r="F13" s="151">
        <v>39</v>
      </c>
      <c r="G13" s="239">
        <v>15</v>
      </c>
      <c r="H13" s="47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18.600000000000001">
      <c r="A14" s="193">
        <v>9</v>
      </c>
      <c r="B14" s="282" t="s">
        <v>69</v>
      </c>
      <c r="C14" s="151">
        <v>0</v>
      </c>
      <c r="D14" s="151">
        <v>0</v>
      </c>
      <c r="E14" s="151">
        <v>16</v>
      </c>
      <c r="F14" s="151">
        <v>44</v>
      </c>
      <c r="G14" s="239">
        <v>14</v>
      </c>
      <c r="H14" s="47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18.600000000000001">
      <c r="A15" s="193">
        <v>10</v>
      </c>
      <c r="B15" s="282" t="s">
        <v>68</v>
      </c>
      <c r="C15" s="151">
        <v>0</v>
      </c>
      <c r="D15" s="151">
        <v>0</v>
      </c>
      <c r="E15" s="151">
        <v>10</v>
      </c>
      <c r="F15" s="151">
        <v>44</v>
      </c>
      <c r="G15" s="239">
        <v>6</v>
      </c>
      <c r="H15" s="47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18.600000000000001">
      <c r="A16" s="193">
        <v>11</v>
      </c>
      <c r="B16" s="282" t="s">
        <v>19</v>
      </c>
      <c r="C16" s="151">
        <v>0</v>
      </c>
      <c r="D16" s="151">
        <v>0</v>
      </c>
      <c r="E16" s="151">
        <v>9</v>
      </c>
      <c r="F16" s="151">
        <v>43</v>
      </c>
      <c r="G16" s="239">
        <v>8</v>
      </c>
      <c r="H16" s="47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8.600000000000001">
      <c r="A17" s="193">
        <v>12</v>
      </c>
      <c r="B17" s="282" t="s">
        <v>49</v>
      </c>
      <c r="C17" s="151">
        <v>0</v>
      </c>
      <c r="D17" s="151">
        <v>0</v>
      </c>
      <c r="E17" s="151">
        <v>8</v>
      </c>
      <c r="F17" s="151">
        <v>50</v>
      </c>
      <c r="G17" s="239">
        <v>17</v>
      </c>
      <c r="H17" s="47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8.600000000000001">
      <c r="A18" s="193">
        <v>13</v>
      </c>
      <c r="B18" s="282" t="s">
        <v>23</v>
      </c>
      <c r="C18" s="151">
        <v>0</v>
      </c>
      <c r="D18" s="151">
        <v>0</v>
      </c>
      <c r="E18" s="151">
        <v>7</v>
      </c>
      <c r="F18" s="151">
        <v>54</v>
      </c>
      <c r="G18" s="239">
        <v>14</v>
      </c>
      <c r="H18" s="47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8.600000000000001">
      <c r="A19" s="193">
        <v>14</v>
      </c>
      <c r="B19" s="282" t="s">
        <v>21</v>
      </c>
      <c r="C19" s="151">
        <v>0</v>
      </c>
      <c r="D19" s="151">
        <v>0</v>
      </c>
      <c r="E19" s="151">
        <v>6</v>
      </c>
      <c r="F19" s="151">
        <v>47</v>
      </c>
      <c r="G19" s="239">
        <v>6</v>
      </c>
      <c r="H19" s="47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8.600000000000001">
      <c r="A20" s="193">
        <v>15</v>
      </c>
      <c r="B20" s="282" t="s">
        <v>56</v>
      </c>
      <c r="C20" s="151">
        <v>0</v>
      </c>
      <c r="D20" s="151">
        <v>0</v>
      </c>
      <c r="E20" s="151">
        <v>5</v>
      </c>
      <c r="F20" s="151">
        <v>47</v>
      </c>
      <c r="G20" s="239">
        <v>8</v>
      </c>
      <c r="H20" s="47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8.600000000000001">
      <c r="A21" s="193">
        <v>16</v>
      </c>
      <c r="B21" s="282" t="s">
        <v>47</v>
      </c>
      <c r="C21" s="151">
        <v>0</v>
      </c>
      <c r="D21" s="151">
        <v>0</v>
      </c>
      <c r="E21" s="151">
        <v>3</v>
      </c>
      <c r="F21" s="151">
        <v>52</v>
      </c>
      <c r="G21" s="239">
        <v>17</v>
      </c>
      <c r="H21" s="47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8.600000000000001">
      <c r="A22" s="193">
        <v>17</v>
      </c>
      <c r="B22" s="282" t="s">
        <v>22</v>
      </c>
      <c r="C22" s="151">
        <v>0</v>
      </c>
      <c r="D22" s="151">
        <v>0</v>
      </c>
      <c r="E22" s="151">
        <v>3</v>
      </c>
      <c r="F22" s="151">
        <v>43</v>
      </c>
      <c r="G22" s="239">
        <v>28</v>
      </c>
      <c r="H22" s="47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8.600000000000001">
      <c r="A23" s="193">
        <v>18</v>
      </c>
      <c r="B23" s="282" t="s">
        <v>46</v>
      </c>
      <c r="C23" s="151">
        <v>0</v>
      </c>
      <c r="D23" s="151">
        <v>0</v>
      </c>
      <c r="E23" s="151">
        <v>2</v>
      </c>
      <c r="F23" s="151">
        <v>37</v>
      </c>
      <c r="G23" s="239">
        <v>6</v>
      </c>
      <c r="H23" s="47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8.600000000000001">
      <c r="A24" s="193">
        <v>19</v>
      </c>
      <c r="B24" s="282" t="s">
        <v>27</v>
      </c>
      <c r="C24" s="151">
        <v>0</v>
      </c>
      <c r="D24" s="151">
        <v>0</v>
      </c>
      <c r="E24" s="151">
        <v>2</v>
      </c>
      <c r="F24" s="151">
        <v>21</v>
      </c>
      <c r="G24" s="239">
        <v>22</v>
      </c>
      <c r="H24" s="47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8.600000000000001">
      <c r="A25" s="193">
        <v>20</v>
      </c>
      <c r="B25" s="283" t="s">
        <v>39</v>
      </c>
      <c r="C25" s="151">
        <v>0</v>
      </c>
      <c r="D25" s="228">
        <v>0</v>
      </c>
      <c r="E25" s="151">
        <v>1</v>
      </c>
      <c r="F25" s="151">
        <v>40</v>
      </c>
      <c r="G25" s="239">
        <v>19</v>
      </c>
      <c r="H25" s="47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8.600000000000001">
      <c r="A26" s="193">
        <v>21</v>
      </c>
      <c r="B26" s="282" t="s">
        <v>24</v>
      </c>
      <c r="C26" s="151">
        <v>0</v>
      </c>
      <c r="D26" s="151">
        <v>0</v>
      </c>
      <c r="E26" s="151">
        <v>1</v>
      </c>
      <c r="F26" s="151">
        <v>33</v>
      </c>
      <c r="G26" s="239">
        <v>38</v>
      </c>
      <c r="H26" s="47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8.600000000000001">
      <c r="A27" s="193">
        <v>22</v>
      </c>
      <c r="B27" s="282" t="s">
        <v>31</v>
      </c>
      <c r="C27" s="151">
        <v>0</v>
      </c>
      <c r="D27" s="151">
        <v>0</v>
      </c>
      <c r="E27" s="151">
        <v>1</v>
      </c>
      <c r="F27" s="151">
        <v>29</v>
      </c>
      <c r="G27" s="239">
        <v>24</v>
      </c>
      <c r="H27" s="47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8.600000000000001">
      <c r="A28" s="193">
        <v>23</v>
      </c>
      <c r="B28" s="282" t="s">
        <v>32</v>
      </c>
      <c r="C28" s="151">
        <v>0</v>
      </c>
      <c r="D28" s="151">
        <v>0</v>
      </c>
      <c r="E28" s="151">
        <v>0</v>
      </c>
      <c r="F28" s="151">
        <v>27</v>
      </c>
      <c r="G28" s="239">
        <v>31</v>
      </c>
      <c r="H28" s="47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8.600000000000001">
      <c r="A29" s="193">
        <v>24</v>
      </c>
      <c r="B29" s="282" t="s">
        <v>60</v>
      </c>
      <c r="C29" s="151">
        <v>0</v>
      </c>
      <c r="D29" s="151">
        <v>0</v>
      </c>
      <c r="E29" s="151">
        <v>0</v>
      </c>
      <c r="F29" s="151">
        <v>18</v>
      </c>
      <c r="G29" s="239">
        <v>30</v>
      </c>
      <c r="H29" s="47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8.600000000000001">
      <c r="A30" s="193">
        <v>25</v>
      </c>
      <c r="B30" s="282" t="s">
        <v>28</v>
      </c>
      <c r="C30" s="151">
        <v>0</v>
      </c>
      <c r="D30" s="151">
        <v>0</v>
      </c>
      <c r="E30" s="151">
        <v>0</v>
      </c>
      <c r="F30" s="239">
        <v>13</v>
      </c>
      <c r="G30" s="239">
        <v>16</v>
      </c>
      <c r="H30" s="47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8.600000000000001">
      <c r="A31" s="193">
        <v>26</v>
      </c>
      <c r="B31" s="283" t="s">
        <v>33</v>
      </c>
      <c r="C31" s="151">
        <v>0</v>
      </c>
      <c r="D31" s="226">
        <v>0</v>
      </c>
      <c r="E31" s="226">
        <v>0</v>
      </c>
      <c r="F31" s="227">
        <v>12</v>
      </c>
      <c r="G31" s="239">
        <v>48</v>
      </c>
      <c r="H31" s="47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8.600000000000001">
      <c r="A32" s="193">
        <v>27</v>
      </c>
      <c r="B32" s="282" t="s">
        <v>25</v>
      </c>
      <c r="C32" s="151">
        <v>0</v>
      </c>
      <c r="D32" s="151">
        <v>0</v>
      </c>
      <c r="E32" s="151">
        <v>0</v>
      </c>
      <c r="F32" s="151">
        <v>10</v>
      </c>
      <c r="G32" s="239">
        <v>5</v>
      </c>
      <c r="H32" s="47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8.600000000000001">
      <c r="A33" s="193">
        <v>28</v>
      </c>
      <c r="B33" s="283" t="s">
        <v>30</v>
      </c>
      <c r="C33" s="151">
        <v>0</v>
      </c>
      <c r="D33" s="225">
        <v>0</v>
      </c>
      <c r="E33" s="225">
        <v>0</v>
      </c>
      <c r="F33" s="225">
        <v>0</v>
      </c>
      <c r="G33" s="239">
        <v>12</v>
      </c>
      <c r="H33" s="47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8.600000000000001">
      <c r="A34" s="193">
        <v>29</v>
      </c>
      <c r="B34" s="284" t="s">
        <v>29</v>
      </c>
      <c r="C34" s="151">
        <v>0</v>
      </c>
      <c r="D34" s="151">
        <v>0</v>
      </c>
      <c r="E34" s="151">
        <v>0</v>
      </c>
      <c r="F34" s="151">
        <v>0</v>
      </c>
      <c r="G34" s="239">
        <v>0</v>
      </c>
      <c r="H34" s="47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8.600000000000001">
      <c r="A35" s="52"/>
      <c r="B35" s="97" t="s">
        <v>30</v>
      </c>
      <c r="C35" s="97">
        <v>0</v>
      </c>
      <c r="D35" s="53">
        <v>0</v>
      </c>
      <c r="E35" s="47">
        <v>0</v>
      </c>
      <c r="F35" s="54">
        <v>9</v>
      </c>
      <c r="G35" s="1">
        <v>40</v>
      </c>
      <c r="H35" s="4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8.600000000000001">
      <c r="A36" s="52"/>
      <c r="B36" s="97"/>
      <c r="C36" s="97"/>
      <c r="D36" s="53"/>
      <c r="E36" s="47"/>
      <c r="F36" s="54"/>
      <c r="G36" s="1"/>
      <c r="H36" s="47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8.600000000000001">
      <c r="A37" s="52"/>
      <c r="B37" s="97"/>
      <c r="C37" s="97"/>
      <c r="D37" s="53"/>
      <c r="E37" s="47"/>
      <c r="F37" s="54"/>
      <c r="G37" s="1"/>
      <c r="H37" s="47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8.600000000000001">
      <c r="A38" s="52"/>
      <c r="B38" s="97"/>
      <c r="C38" s="97"/>
      <c r="D38" s="55"/>
      <c r="E38" s="47"/>
      <c r="F38" s="54"/>
      <c r="G38" s="1"/>
      <c r="H38" s="4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8.600000000000001">
      <c r="A39" s="52"/>
      <c r="B39" s="98"/>
      <c r="C39" s="98"/>
      <c r="D39" s="53"/>
      <c r="E39" s="21"/>
      <c r="F39" s="54"/>
      <c r="G39" s="1"/>
      <c r="H39" s="47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8.600000000000001">
      <c r="A40" s="52"/>
      <c r="B40" s="98"/>
      <c r="C40" s="98"/>
      <c r="D40" s="56"/>
      <c r="E40" s="47"/>
      <c r="F40" s="54"/>
      <c r="G40" s="1"/>
      <c r="H40" s="47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>
      <c r="A41" s="305"/>
      <c r="B41" s="305"/>
      <c r="C41" s="305"/>
      <c r="D41" s="305"/>
      <c r="E41" s="305"/>
      <c r="F41" s="305"/>
      <c r="G41" s="305"/>
      <c r="H41" s="30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21.6">
      <c r="A42" s="1"/>
      <c r="B42" s="1"/>
      <c r="C42" s="1"/>
      <c r="D42" s="1"/>
      <c r="E42" s="58"/>
      <c r="F42" s="57"/>
      <c r="G42" s="1"/>
      <c r="H42" s="5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</sheetData>
  <sortState xmlns:xlrd2="http://schemas.microsoft.com/office/spreadsheetml/2017/richdata2" ref="B28:G34">
    <sortCondition descending="1" ref="F28:F34"/>
  </sortState>
  <mergeCells count="3">
    <mergeCell ref="B2:G2"/>
    <mergeCell ref="A41:H41"/>
    <mergeCell ref="C3:E3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A0B0C-3175-4345-AD6D-1896C0BDB0A2}">
  <dimension ref="A1:AC65"/>
  <sheetViews>
    <sheetView workbookViewId="0">
      <selection activeCell="F3" sqref="F3"/>
    </sheetView>
  </sheetViews>
  <sheetFormatPr defaultRowHeight="14.4"/>
  <cols>
    <col min="1" max="1" width="5.88671875" customWidth="1"/>
    <col min="2" max="2" width="28.109375" customWidth="1"/>
    <col min="3" max="3" width="13.44140625" customWidth="1"/>
    <col min="4" max="4" width="10" customWidth="1"/>
    <col min="5" max="21" width="5.6640625" customWidth="1"/>
    <col min="22" max="22" width="6" customWidth="1"/>
  </cols>
  <sheetData>
    <row r="1" spans="1:2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24.6">
      <c r="A2" s="307"/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1"/>
      <c r="W2" s="1"/>
      <c r="X2" s="1"/>
      <c r="Y2" s="1"/>
      <c r="Z2" s="1"/>
      <c r="AA2" s="1"/>
      <c r="AB2" s="1"/>
      <c r="AC2" s="1"/>
    </row>
    <row r="3" spans="1:29" ht="21">
      <c r="A3" s="16"/>
      <c r="B3" s="16"/>
      <c r="C3" s="64"/>
      <c r="D3" s="64"/>
      <c r="E3" s="65"/>
      <c r="F3" s="65"/>
      <c r="G3" s="65"/>
      <c r="H3" s="63"/>
      <c r="I3" s="65"/>
      <c r="J3" s="65"/>
      <c r="K3" s="65"/>
      <c r="L3" s="65"/>
      <c r="M3" s="65"/>
      <c r="N3" s="17"/>
      <c r="O3" s="59"/>
      <c r="P3" s="59"/>
      <c r="Q3" s="59"/>
      <c r="R3" s="59"/>
      <c r="S3" s="59"/>
      <c r="T3" s="60"/>
      <c r="U3" s="1"/>
      <c r="V3" s="1"/>
      <c r="W3" s="1"/>
      <c r="X3" s="1"/>
      <c r="Y3" s="1"/>
      <c r="Z3" s="1"/>
      <c r="AA3" s="1"/>
      <c r="AB3" s="1"/>
      <c r="AC3" s="1"/>
    </row>
    <row r="4" spans="1:29" ht="27.6">
      <c r="A4" s="14"/>
      <c r="B4" s="309" t="s">
        <v>35</v>
      </c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9"/>
      <c r="V4" s="309"/>
      <c r="W4" s="1"/>
      <c r="X4" s="1"/>
      <c r="Y4" s="1"/>
      <c r="Z4" s="1"/>
      <c r="AA4" s="1"/>
      <c r="AB4" s="1"/>
      <c r="AC4" s="1"/>
    </row>
    <row r="5" spans="1:29" ht="18.600000000000001">
      <c r="A5" s="18"/>
      <c r="B5" s="14"/>
      <c r="C5" s="76" t="s">
        <v>37</v>
      </c>
      <c r="D5" s="95" t="s">
        <v>36</v>
      </c>
      <c r="E5" s="77">
        <v>1</v>
      </c>
      <c r="F5" s="78">
        <v>2</v>
      </c>
      <c r="G5" s="78">
        <v>3</v>
      </c>
      <c r="H5" s="79">
        <v>4</v>
      </c>
      <c r="I5" s="80">
        <v>5</v>
      </c>
      <c r="J5" s="62"/>
      <c r="K5" s="77">
        <v>6</v>
      </c>
      <c r="L5" s="78">
        <v>7</v>
      </c>
      <c r="M5" s="78">
        <v>8</v>
      </c>
      <c r="N5" s="79">
        <v>9</v>
      </c>
      <c r="O5" s="81">
        <v>10</v>
      </c>
      <c r="P5" s="67"/>
      <c r="Q5" s="82">
        <v>11</v>
      </c>
      <c r="R5" s="83">
        <v>12</v>
      </c>
      <c r="S5" s="83">
        <v>13</v>
      </c>
      <c r="T5" s="79">
        <v>14</v>
      </c>
      <c r="U5" s="81">
        <v>15</v>
      </c>
      <c r="V5" s="70"/>
      <c r="W5" s="1"/>
      <c r="X5" s="1"/>
      <c r="Y5" s="1"/>
      <c r="Z5" s="1"/>
      <c r="AA5" s="1"/>
      <c r="AB5" s="1"/>
      <c r="AC5" s="1"/>
    </row>
    <row r="6" spans="1:29" ht="18.600000000000001">
      <c r="A6" s="194">
        <v>1</v>
      </c>
      <c r="B6" s="240" t="s">
        <v>65</v>
      </c>
      <c r="C6" s="198">
        <v>45560</v>
      </c>
      <c r="D6" s="199">
        <f t="shared" ref="D6:D34" si="0">SUM(E6:I6,K6:O6,Q6:U6)</f>
        <v>2169</v>
      </c>
      <c r="E6" s="78">
        <v>140</v>
      </c>
      <c r="F6" s="78">
        <v>148</v>
      </c>
      <c r="G6" s="78">
        <v>148</v>
      </c>
      <c r="H6" s="79">
        <v>143</v>
      </c>
      <c r="I6" s="78">
        <v>144</v>
      </c>
      <c r="J6" s="200">
        <f t="shared" ref="J6:J34" si="1">SUM(E6:I6)</f>
        <v>723</v>
      </c>
      <c r="K6" s="78">
        <v>144</v>
      </c>
      <c r="L6" s="78">
        <v>148</v>
      </c>
      <c r="M6" s="78">
        <v>144</v>
      </c>
      <c r="N6" s="79">
        <v>144</v>
      </c>
      <c r="O6" s="83">
        <v>144</v>
      </c>
      <c r="P6" s="200">
        <f t="shared" ref="P6:P34" si="2">SUM(K6:O6)</f>
        <v>724</v>
      </c>
      <c r="Q6" s="242">
        <v>148</v>
      </c>
      <c r="R6" s="83">
        <v>135</v>
      </c>
      <c r="S6" s="83">
        <v>143</v>
      </c>
      <c r="T6" s="79">
        <v>148</v>
      </c>
      <c r="U6" s="243">
        <v>148</v>
      </c>
      <c r="V6" s="201">
        <f t="shared" ref="V6:V34" si="3">SUM(Q6:U6)</f>
        <v>722</v>
      </c>
      <c r="W6" s="1"/>
      <c r="X6" s="1"/>
      <c r="Y6" s="1"/>
      <c r="Z6" s="1"/>
      <c r="AA6" s="1"/>
      <c r="AB6" s="1"/>
      <c r="AC6" s="1"/>
    </row>
    <row r="7" spans="1:29" ht="18.600000000000001">
      <c r="A7" s="194">
        <v>2</v>
      </c>
      <c r="B7" s="195" t="s">
        <v>43</v>
      </c>
      <c r="C7" s="68">
        <v>45357</v>
      </c>
      <c r="D7" s="202">
        <f t="shared" si="0"/>
        <v>2128</v>
      </c>
      <c r="E7" s="62">
        <v>144</v>
      </c>
      <c r="F7" s="62">
        <v>148</v>
      </c>
      <c r="G7" s="62">
        <v>146</v>
      </c>
      <c r="H7" s="66">
        <v>143</v>
      </c>
      <c r="I7" s="62">
        <v>148</v>
      </c>
      <c r="J7" s="96">
        <f t="shared" si="1"/>
        <v>729</v>
      </c>
      <c r="K7" s="62">
        <v>144</v>
      </c>
      <c r="L7" s="62">
        <v>148</v>
      </c>
      <c r="M7" s="62">
        <v>144</v>
      </c>
      <c r="N7" s="66">
        <v>135</v>
      </c>
      <c r="O7" s="203">
        <v>128</v>
      </c>
      <c r="P7" s="96">
        <f t="shared" si="2"/>
        <v>699</v>
      </c>
      <c r="Q7" s="204">
        <v>142</v>
      </c>
      <c r="R7" s="203">
        <v>127</v>
      </c>
      <c r="S7" s="69">
        <v>144</v>
      </c>
      <c r="T7" s="66">
        <v>144</v>
      </c>
      <c r="U7" s="203">
        <v>143</v>
      </c>
      <c r="V7" s="205">
        <f t="shared" si="3"/>
        <v>700</v>
      </c>
      <c r="W7" s="1"/>
      <c r="X7" s="1"/>
      <c r="Y7" s="1"/>
      <c r="Z7" s="1"/>
      <c r="AA7" s="1"/>
      <c r="AB7" s="1"/>
      <c r="AC7" s="1"/>
    </row>
    <row r="8" spans="1:29" ht="18.600000000000001">
      <c r="A8" s="194">
        <v>3</v>
      </c>
      <c r="B8" s="241" t="s">
        <v>44</v>
      </c>
      <c r="C8" s="68">
        <v>45357</v>
      </c>
      <c r="D8" s="202">
        <f t="shared" si="0"/>
        <v>2122</v>
      </c>
      <c r="E8" s="62">
        <v>140</v>
      </c>
      <c r="F8" s="62">
        <v>140</v>
      </c>
      <c r="G8" s="62">
        <v>128</v>
      </c>
      <c r="H8" s="62">
        <v>148</v>
      </c>
      <c r="I8" s="62">
        <v>148</v>
      </c>
      <c r="J8" s="96">
        <f t="shared" si="1"/>
        <v>704</v>
      </c>
      <c r="K8" s="62">
        <v>140</v>
      </c>
      <c r="L8" s="62">
        <v>140</v>
      </c>
      <c r="M8" s="62">
        <v>131</v>
      </c>
      <c r="N8" s="62">
        <v>148</v>
      </c>
      <c r="O8" s="62">
        <v>144</v>
      </c>
      <c r="P8" s="96">
        <f t="shared" si="2"/>
        <v>703</v>
      </c>
      <c r="Q8" s="62">
        <v>148</v>
      </c>
      <c r="R8" s="62">
        <v>129</v>
      </c>
      <c r="S8" s="62">
        <v>148</v>
      </c>
      <c r="T8" s="62">
        <v>144</v>
      </c>
      <c r="U8" s="62">
        <v>146</v>
      </c>
      <c r="V8" s="205">
        <f t="shared" si="3"/>
        <v>715</v>
      </c>
      <c r="W8" s="1"/>
      <c r="X8" s="1"/>
      <c r="Y8" s="1"/>
      <c r="Z8" s="1"/>
      <c r="AA8" s="1"/>
      <c r="AB8" s="1"/>
      <c r="AC8" s="1"/>
    </row>
    <row r="9" spans="1:29" ht="18.600000000000001">
      <c r="A9" s="194">
        <v>4</v>
      </c>
      <c r="B9" s="195" t="s">
        <v>11</v>
      </c>
      <c r="C9" s="68">
        <v>45588</v>
      </c>
      <c r="D9" s="202">
        <f t="shared" si="0"/>
        <v>2086</v>
      </c>
      <c r="E9" s="62">
        <v>141</v>
      </c>
      <c r="F9" s="62">
        <v>140</v>
      </c>
      <c r="G9" s="62">
        <v>142</v>
      </c>
      <c r="H9" s="66">
        <v>141</v>
      </c>
      <c r="I9" s="62">
        <v>142</v>
      </c>
      <c r="J9" s="96">
        <f t="shared" si="1"/>
        <v>706</v>
      </c>
      <c r="K9" s="62">
        <v>144</v>
      </c>
      <c r="L9" s="62">
        <v>120</v>
      </c>
      <c r="M9" s="62">
        <v>148</v>
      </c>
      <c r="N9" s="66">
        <v>128</v>
      </c>
      <c r="O9" s="69">
        <v>140</v>
      </c>
      <c r="P9" s="96">
        <f t="shared" si="2"/>
        <v>680</v>
      </c>
      <c r="Q9" s="69">
        <v>131</v>
      </c>
      <c r="R9" s="69">
        <v>144</v>
      </c>
      <c r="S9" s="69">
        <v>140</v>
      </c>
      <c r="T9" s="66">
        <v>144</v>
      </c>
      <c r="U9" s="203">
        <v>141</v>
      </c>
      <c r="V9" s="205">
        <f t="shared" si="3"/>
        <v>700</v>
      </c>
      <c r="W9" s="1"/>
      <c r="X9" s="1"/>
      <c r="Y9" s="1"/>
      <c r="Z9" s="1"/>
      <c r="AA9" s="1"/>
      <c r="AB9" s="1"/>
      <c r="AC9" s="1"/>
    </row>
    <row r="10" spans="1:29" ht="18.600000000000001">
      <c r="A10" s="194">
        <v>5</v>
      </c>
      <c r="B10" s="195" t="s">
        <v>3</v>
      </c>
      <c r="C10" s="68">
        <v>45385</v>
      </c>
      <c r="D10" s="202">
        <f t="shared" si="0"/>
        <v>2056</v>
      </c>
      <c r="E10" s="62">
        <v>140</v>
      </c>
      <c r="F10" s="62">
        <v>132</v>
      </c>
      <c r="G10" s="62">
        <v>144</v>
      </c>
      <c r="H10" s="66">
        <v>144</v>
      </c>
      <c r="I10" s="62">
        <v>129</v>
      </c>
      <c r="J10" s="96">
        <f t="shared" si="1"/>
        <v>689</v>
      </c>
      <c r="K10" s="62">
        <v>143</v>
      </c>
      <c r="L10" s="62">
        <v>140</v>
      </c>
      <c r="M10" s="62">
        <v>142</v>
      </c>
      <c r="N10" s="66">
        <v>127</v>
      </c>
      <c r="O10" s="203">
        <v>144</v>
      </c>
      <c r="P10" s="96">
        <f t="shared" si="2"/>
        <v>696</v>
      </c>
      <c r="Q10" s="84">
        <v>129</v>
      </c>
      <c r="R10" s="84">
        <v>135</v>
      </c>
      <c r="S10" s="84">
        <v>148</v>
      </c>
      <c r="T10" s="61">
        <v>127</v>
      </c>
      <c r="U10" s="203">
        <v>132</v>
      </c>
      <c r="V10" s="205">
        <f t="shared" si="3"/>
        <v>671</v>
      </c>
      <c r="W10" s="1"/>
      <c r="X10" s="1"/>
      <c r="Y10" s="1"/>
      <c r="Z10" s="1"/>
      <c r="AA10" s="1"/>
      <c r="AB10" s="1"/>
      <c r="AC10" s="1"/>
    </row>
    <row r="11" spans="1:29" ht="18.600000000000001">
      <c r="A11" s="194">
        <v>6</v>
      </c>
      <c r="B11" s="195" t="s">
        <v>2</v>
      </c>
      <c r="C11" s="68">
        <v>45266</v>
      </c>
      <c r="D11" s="202">
        <f t="shared" si="0"/>
        <v>2053</v>
      </c>
      <c r="E11" s="62">
        <v>130</v>
      </c>
      <c r="F11" s="62">
        <v>131</v>
      </c>
      <c r="G11" s="62">
        <v>142</v>
      </c>
      <c r="H11" s="66">
        <v>134</v>
      </c>
      <c r="I11" s="62">
        <v>129</v>
      </c>
      <c r="J11" s="96">
        <f t="shared" si="1"/>
        <v>666</v>
      </c>
      <c r="K11" s="62">
        <v>140</v>
      </c>
      <c r="L11" s="62">
        <v>140</v>
      </c>
      <c r="M11" s="62">
        <v>143</v>
      </c>
      <c r="N11" s="66">
        <v>126</v>
      </c>
      <c r="O11" s="203">
        <v>144</v>
      </c>
      <c r="P11" s="96">
        <f t="shared" si="2"/>
        <v>693</v>
      </c>
      <c r="Q11" s="84">
        <v>142</v>
      </c>
      <c r="R11" s="69">
        <v>133</v>
      </c>
      <c r="S11" s="69">
        <v>144</v>
      </c>
      <c r="T11" s="66">
        <v>144</v>
      </c>
      <c r="U11" s="203">
        <v>131</v>
      </c>
      <c r="V11" s="205">
        <f t="shared" si="3"/>
        <v>694</v>
      </c>
      <c r="W11" s="1"/>
      <c r="X11" s="1"/>
      <c r="Y11" s="1"/>
      <c r="Z11" s="1"/>
      <c r="AA11" s="1"/>
      <c r="AB11" s="1"/>
      <c r="AC11" s="1"/>
    </row>
    <row r="12" spans="1:29" ht="18.600000000000001">
      <c r="A12" s="194">
        <v>7</v>
      </c>
      <c r="B12" s="195" t="s">
        <v>19</v>
      </c>
      <c r="C12" s="68">
        <v>45399</v>
      </c>
      <c r="D12" s="202">
        <f t="shared" si="0"/>
        <v>1996</v>
      </c>
      <c r="E12" s="62">
        <v>114</v>
      </c>
      <c r="F12" s="62">
        <v>142</v>
      </c>
      <c r="G12" s="62">
        <v>128</v>
      </c>
      <c r="H12" s="66">
        <v>140</v>
      </c>
      <c r="I12" s="62">
        <v>131</v>
      </c>
      <c r="J12" s="96">
        <f t="shared" si="1"/>
        <v>655</v>
      </c>
      <c r="K12" s="62">
        <v>128</v>
      </c>
      <c r="L12" s="62">
        <v>129</v>
      </c>
      <c r="M12" s="62">
        <v>129</v>
      </c>
      <c r="N12" s="66">
        <v>142</v>
      </c>
      <c r="O12" s="203">
        <v>144</v>
      </c>
      <c r="P12" s="96">
        <f t="shared" si="2"/>
        <v>672</v>
      </c>
      <c r="Q12" s="84">
        <v>140</v>
      </c>
      <c r="R12" s="69">
        <v>131</v>
      </c>
      <c r="S12" s="69">
        <v>126</v>
      </c>
      <c r="T12" s="66">
        <v>128</v>
      </c>
      <c r="U12" s="203">
        <v>144</v>
      </c>
      <c r="V12" s="205">
        <f t="shared" si="3"/>
        <v>669</v>
      </c>
      <c r="W12" s="1"/>
      <c r="X12" s="1"/>
      <c r="Y12" s="1"/>
      <c r="Z12" s="1"/>
      <c r="AA12" s="1"/>
      <c r="AB12" s="1"/>
      <c r="AC12" s="1"/>
    </row>
    <row r="13" spans="1:29" ht="18.600000000000001">
      <c r="A13" s="194">
        <v>8</v>
      </c>
      <c r="B13" s="195" t="s">
        <v>20</v>
      </c>
      <c r="C13" s="68" t="s">
        <v>66</v>
      </c>
      <c r="D13" s="202">
        <f t="shared" si="0"/>
        <v>1988</v>
      </c>
      <c r="E13" s="62">
        <v>129</v>
      </c>
      <c r="F13" s="62">
        <v>142</v>
      </c>
      <c r="G13" s="62">
        <v>125</v>
      </c>
      <c r="H13" s="66">
        <v>140</v>
      </c>
      <c r="I13" s="62">
        <v>119</v>
      </c>
      <c r="J13" s="96">
        <f t="shared" si="1"/>
        <v>655</v>
      </c>
      <c r="K13" s="62">
        <v>129</v>
      </c>
      <c r="L13" s="62">
        <v>142</v>
      </c>
      <c r="M13" s="62">
        <v>143</v>
      </c>
      <c r="N13" s="66">
        <v>140</v>
      </c>
      <c r="O13" s="203">
        <v>144</v>
      </c>
      <c r="P13" s="96">
        <f t="shared" si="2"/>
        <v>698</v>
      </c>
      <c r="Q13" s="203">
        <v>128</v>
      </c>
      <c r="R13" s="203">
        <v>141</v>
      </c>
      <c r="S13" s="69">
        <v>128</v>
      </c>
      <c r="T13" s="66">
        <v>123</v>
      </c>
      <c r="U13" s="203">
        <v>115</v>
      </c>
      <c r="V13" s="205">
        <f t="shared" si="3"/>
        <v>635</v>
      </c>
      <c r="W13" s="1"/>
      <c r="X13" s="1"/>
      <c r="Y13" s="1"/>
      <c r="Z13" s="1"/>
      <c r="AA13" s="1"/>
      <c r="AB13" s="1"/>
      <c r="AC13" s="1"/>
    </row>
    <row r="14" spans="1:29" ht="18.600000000000001">
      <c r="A14" s="194">
        <v>9</v>
      </c>
      <c r="B14" s="195" t="s">
        <v>18</v>
      </c>
      <c r="C14" s="68">
        <v>45574</v>
      </c>
      <c r="D14" s="202">
        <f t="shared" si="0"/>
        <v>1984</v>
      </c>
      <c r="E14" s="62">
        <v>129</v>
      </c>
      <c r="F14" s="62">
        <v>140</v>
      </c>
      <c r="G14" s="62">
        <v>131</v>
      </c>
      <c r="H14" s="66">
        <v>128</v>
      </c>
      <c r="I14" s="62">
        <v>132</v>
      </c>
      <c r="J14" s="96">
        <f t="shared" si="1"/>
        <v>660</v>
      </c>
      <c r="K14" s="62">
        <v>140</v>
      </c>
      <c r="L14" s="62">
        <v>127</v>
      </c>
      <c r="M14" s="62">
        <v>140</v>
      </c>
      <c r="N14" s="66">
        <v>142</v>
      </c>
      <c r="O14" s="203">
        <v>133</v>
      </c>
      <c r="P14" s="96">
        <f t="shared" si="2"/>
        <v>682</v>
      </c>
      <c r="Q14" s="84">
        <v>128</v>
      </c>
      <c r="R14" s="84">
        <v>131</v>
      </c>
      <c r="S14" s="84">
        <v>128</v>
      </c>
      <c r="T14" s="61">
        <v>127</v>
      </c>
      <c r="U14" s="203">
        <v>128</v>
      </c>
      <c r="V14" s="205">
        <f t="shared" si="3"/>
        <v>642</v>
      </c>
      <c r="W14" s="1"/>
      <c r="X14" s="1"/>
      <c r="Y14" s="1"/>
      <c r="Z14" s="1"/>
      <c r="AA14" s="1"/>
      <c r="AB14" s="1"/>
      <c r="AC14" s="1"/>
    </row>
    <row r="15" spans="1:29" ht="18.600000000000001">
      <c r="A15" s="194">
        <v>10</v>
      </c>
      <c r="B15" s="195" t="s">
        <v>56</v>
      </c>
      <c r="C15" s="68">
        <v>45343</v>
      </c>
      <c r="D15" s="202">
        <f t="shared" si="0"/>
        <v>1969</v>
      </c>
      <c r="E15" s="62">
        <v>121</v>
      </c>
      <c r="F15" s="62">
        <v>126</v>
      </c>
      <c r="G15" s="62">
        <v>128</v>
      </c>
      <c r="H15" s="66">
        <v>132</v>
      </c>
      <c r="I15" s="62">
        <v>135</v>
      </c>
      <c r="J15" s="96">
        <f t="shared" si="1"/>
        <v>642</v>
      </c>
      <c r="K15" s="62">
        <v>132</v>
      </c>
      <c r="L15" s="62">
        <v>140</v>
      </c>
      <c r="M15" s="62">
        <v>105</v>
      </c>
      <c r="N15" s="66">
        <v>129</v>
      </c>
      <c r="O15" s="69">
        <v>140</v>
      </c>
      <c r="P15" s="96">
        <f t="shared" si="2"/>
        <v>646</v>
      </c>
      <c r="Q15" s="84">
        <v>126</v>
      </c>
      <c r="R15" s="69">
        <v>140</v>
      </c>
      <c r="S15" s="69">
        <v>144</v>
      </c>
      <c r="T15" s="66">
        <v>140</v>
      </c>
      <c r="U15" s="203">
        <v>131</v>
      </c>
      <c r="V15" s="205">
        <f t="shared" si="3"/>
        <v>681</v>
      </c>
      <c r="W15" s="1"/>
      <c r="X15" s="1"/>
      <c r="Y15" s="1"/>
      <c r="Z15" s="1"/>
      <c r="AA15" s="1"/>
      <c r="AB15" s="1"/>
      <c r="AC15" s="1"/>
    </row>
    <row r="16" spans="1:29" ht="18.600000000000001">
      <c r="A16" s="194">
        <v>11</v>
      </c>
      <c r="B16" s="195" t="s">
        <v>69</v>
      </c>
      <c r="C16" s="68">
        <v>45574</v>
      </c>
      <c r="D16" s="202">
        <f t="shared" si="0"/>
        <v>1961</v>
      </c>
      <c r="E16" s="62">
        <v>127</v>
      </c>
      <c r="F16" s="62">
        <v>140</v>
      </c>
      <c r="G16" s="62">
        <v>144</v>
      </c>
      <c r="H16" s="66">
        <v>129</v>
      </c>
      <c r="I16" s="62">
        <v>140</v>
      </c>
      <c r="J16" s="96">
        <f t="shared" si="1"/>
        <v>680</v>
      </c>
      <c r="K16" s="62">
        <v>132</v>
      </c>
      <c r="L16" s="62">
        <v>132</v>
      </c>
      <c r="M16" s="62">
        <v>124</v>
      </c>
      <c r="N16" s="66">
        <v>128</v>
      </c>
      <c r="O16" s="203">
        <v>124</v>
      </c>
      <c r="P16" s="96">
        <f t="shared" si="2"/>
        <v>640</v>
      </c>
      <c r="Q16" s="84">
        <v>128</v>
      </c>
      <c r="R16" s="69">
        <v>140</v>
      </c>
      <c r="S16" s="69">
        <v>112</v>
      </c>
      <c r="T16" s="66">
        <v>132</v>
      </c>
      <c r="U16" s="203">
        <v>129</v>
      </c>
      <c r="V16" s="205">
        <f t="shared" si="3"/>
        <v>641</v>
      </c>
      <c r="W16" s="1"/>
      <c r="X16" s="1"/>
      <c r="Y16" s="1"/>
      <c r="Z16" s="1"/>
      <c r="AA16" s="1"/>
      <c r="AB16" s="1"/>
      <c r="AC16" s="1"/>
    </row>
    <row r="17" spans="1:29" ht="18.600000000000001">
      <c r="A17" s="194">
        <v>12</v>
      </c>
      <c r="B17" s="195" t="s">
        <v>21</v>
      </c>
      <c r="C17" s="68">
        <v>45329</v>
      </c>
      <c r="D17" s="202">
        <f t="shared" si="0"/>
        <v>1958</v>
      </c>
      <c r="E17" s="62">
        <v>128</v>
      </c>
      <c r="F17" s="62">
        <v>141</v>
      </c>
      <c r="G17" s="62">
        <v>115</v>
      </c>
      <c r="H17" s="66">
        <v>140</v>
      </c>
      <c r="I17" s="62">
        <v>127</v>
      </c>
      <c r="J17" s="96">
        <f t="shared" si="1"/>
        <v>651</v>
      </c>
      <c r="K17" s="62">
        <v>144</v>
      </c>
      <c r="L17" s="62">
        <v>116</v>
      </c>
      <c r="M17" s="62">
        <v>129</v>
      </c>
      <c r="N17" s="66">
        <v>140</v>
      </c>
      <c r="O17" s="203">
        <v>129</v>
      </c>
      <c r="P17" s="96">
        <f t="shared" si="2"/>
        <v>658</v>
      </c>
      <c r="Q17" s="69">
        <v>115</v>
      </c>
      <c r="R17" s="69">
        <v>127</v>
      </c>
      <c r="S17" s="69">
        <v>140</v>
      </c>
      <c r="T17" s="66">
        <v>140</v>
      </c>
      <c r="U17" s="203">
        <v>127</v>
      </c>
      <c r="V17" s="205">
        <f t="shared" si="3"/>
        <v>649</v>
      </c>
      <c r="W17" s="1"/>
      <c r="X17" s="1"/>
      <c r="Y17" s="1"/>
      <c r="Z17" s="1"/>
      <c r="AA17" s="1"/>
      <c r="AB17" s="1"/>
      <c r="AC17" s="1"/>
    </row>
    <row r="18" spans="1:29" ht="18.600000000000001">
      <c r="A18" s="194">
        <v>13</v>
      </c>
      <c r="B18" s="195" t="s">
        <v>23</v>
      </c>
      <c r="C18" s="68">
        <v>45329</v>
      </c>
      <c r="D18" s="202">
        <f t="shared" si="0"/>
        <v>1946</v>
      </c>
      <c r="E18" s="62">
        <v>126</v>
      </c>
      <c r="F18" s="62">
        <v>129</v>
      </c>
      <c r="G18" s="62">
        <v>114</v>
      </c>
      <c r="H18" s="66">
        <v>143</v>
      </c>
      <c r="I18" s="62">
        <v>128</v>
      </c>
      <c r="J18" s="96">
        <f t="shared" si="1"/>
        <v>640</v>
      </c>
      <c r="K18" s="62">
        <v>140</v>
      </c>
      <c r="L18" s="62">
        <v>129</v>
      </c>
      <c r="M18" s="62">
        <v>128</v>
      </c>
      <c r="N18" s="66">
        <v>143</v>
      </c>
      <c r="O18" s="203">
        <v>126</v>
      </c>
      <c r="P18" s="96">
        <f t="shared" si="2"/>
        <v>666</v>
      </c>
      <c r="Q18" s="84">
        <v>127</v>
      </c>
      <c r="R18" s="69">
        <v>128</v>
      </c>
      <c r="S18" s="69">
        <v>132</v>
      </c>
      <c r="T18" s="66">
        <v>140</v>
      </c>
      <c r="U18" s="203">
        <v>113</v>
      </c>
      <c r="V18" s="205">
        <f t="shared" si="3"/>
        <v>640</v>
      </c>
      <c r="W18" s="1"/>
      <c r="X18" s="1"/>
      <c r="Y18" s="1"/>
      <c r="Z18" s="1"/>
      <c r="AA18" s="1"/>
      <c r="AB18" s="1"/>
      <c r="AC18" s="1"/>
    </row>
    <row r="19" spans="1:29" ht="18.600000000000001">
      <c r="A19" s="194">
        <v>14</v>
      </c>
      <c r="B19" s="195" t="s">
        <v>70</v>
      </c>
      <c r="C19" s="68">
        <v>45574</v>
      </c>
      <c r="D19" s="202">
        <f t="shared" si="0"/>
        <v>1933</v>
      </c>
      <c r="E19" s="62">
        <v>122</v>
      </c>
      <c r="F19" s="62">
        <v>134</v>
      </c>
      <c r="G19" s="62">
        <v>127</v>
      </c>
      <c r="H19" s="66">
        <v>123</v>
      </c>
      <c r="I19" s="62">
        <v>128</v>
      </c>
      <c r="J19" s="96">
        <f t="shared" si="1"/>
        <v>634</v>
      </c>
      <c r="K19" s="62">
        <v>127</v>
      </c>
      <c r="L19" s="62">
        <v>140</v>
      </c>
      <c r="M19" s="62">
        <v>131</v>
      </c>
      <c r="N19" s="66">
        <v>129</v>
      </c>
      <c r="O19" s="69">
        <v>123</v>
      </c>
      <c r="P19" s="96">
        <f t="shared" si="2"/>
        <v>650</v>
      </c>
      <c r="Q19" s="84">
        <v>117</v>
      </c>
      <c r="R19" s="69">
        <v>124</v>
      </c>
      <c r="S19" s="69">
        <v>122</v>
      </c>
      <c r="T19" s="66">
        <v>144</v>
      </c>
      <c r="U19" s="203">
        <v>142</v>
      </c>
      <c r="V19" s="205">
        <f t="shared" si="3"/>
        <v>649</v>
      </c>
      <c r="W19" s="1"/>
      <c r="X19" s="1"/>
      <c r="Y19" s="1"/>
      <c r="Z19" s="1"/>
      <c r="AA19" s="1"/>
      <c r="AB19" s="1"/>
      <c r="AC19" s="1"/>
    </row>
    <row r="20" spans="1:29" ht="18.600000000000001">
      <c r="A20" s="194">
        <v>15</v>
      </c>
      <c r="B20" s="195" t="s">
        <v>46</v>
      </c>
      <c r="C20" s="68">
        <v>45315</v>
      </c>
      <c r="D20" s="202">
        <f t="shared" si="0"/>
        <v>1920</v>
      </c>
      <c r="E20" s="62">
        <v>116</v>
      </c>
      <c r="F20" s="62">
        <v>129</v>
      </c>
      <c r="G20" s="62">
        <v>132</v>
      </c>
      <c r="H20" s="62">
        <v>120</v>
      </c>
      <c r="I20" s="62">
        <v>140</v>
      </c>
      <c r="J20" s="96">
        <f t="shared" si="1"/>
        <v>637</v>
      </c>
      <c r="K20" s="62">
        <v>128</v>
      </c>
      <c r="L20" s="62">
        <v>115</v>
      </c>
      <c r="M20" s="62">
        <v>128</v>
      </c>
      <c r="N20" s="62">
        <v>129</v>
      </c>
      <c r="O20" s="62">
        <v>134</v>
      </c>
      <c r="P20" s="96">
        <f t="shared" si="2"/>
        <v>634</v>
      </c>
      <c r="Q20" s="84">
        <v>127</v>
      </c>
      <c r="R20" s="84">
        <v>142</v>
      </c>
      <c r="S20" s="84">
        <v>123</v>
      </c>
      <c r="T20" s="84">
        <v>117</v>
      </c>
      <c r="U20" s="84">
        <v>140</v>
      </c>
      <c r="V20" s="205">
        <f t="shared" si="3"/>
        <v>649</v>
      </c>
      <c r="W20" s="1"/>
      <c r="X20" s="1"/>
      <c r="Y20" s="1"/>
      <c r="Z20" s="1"/>
      <c r="AA20" s="1"/>
      <c r="AB20" s="1"/>
      <c r="AC20" s="1"/>
    </row>
    <row r="21" spans="1:29" ht="18.600000000000001">
      <c r="A21" s="194">
        <v>16</v>
      </c>
      <c r="B21" s="195" t="s">
        <v>49</v>
      </c>
      <c r="C21" s="68">
        <v>45329</v>
      </c>
      <c r="D21" s="202">
        <f t="shared" si="0"/>
        <v>1893</v>
      </c>
      <c r="E21" s="62">
        <v>129</v>
      </c>
      <c r="F21" s="62">
        <v>131</v>
      </c>
      <c r="G21" s="62">
        <v>128</v>
      </c>
      <c r="H21" s="66">
        <v>127</v>
      </c>
      <c r="I21" s="62">
        <v>111</v>
      </c>
      <c r="J21" s="96">
        <f t="shared" si="1"/>
        <v>626</v>
      </c>
      <c r="K21" s="62">
        <v>132</v>
      </c>
      <c r="L21" s="62">
        <v>123</v>
      </c>
      <c r="M21" s="62">
        <v>118</v>
      </c>
      <c r="N21" s="66">
        <v>128</v>
      </c>
      <c r="O21" s="69">
        <v>117</v>
      </c>
      <c r="P21" s="96">
        <f t="shared" si="2"/>
        <v>618</v>
      </c>
      <c r="Q21" s="84">
        <v>128</v>
      </c>
      <c r="R21" s="69">
        <v>126</v>
      </c>
      <c r="S21" s="69">
        <v>144</v>
      </c>
      <c r="T21" s="66">
        <v>127</v>
      </c>
      <c r="U21" s="203">
        <v>124</v>
      </c>
      <c r="V21" s="205">
        <f t="shared" si="3"/>
        <v>649</v>
      </c>
      <c r="W21" s="1"/>
      <c r="X21" s="1"/>
      <c r="Y21" s="1"/>
      <c r="Z21" s="1"/>
      <c r="AA21" s="1"/>
      <c r="AB21" s="1"/>
      <c r="AC21" s="1"/>
    </row>
    <row r="22" spans="1:29" ht="18.600000000000001">
      <c r="A22" s="194">
        <v>17</v>
      </c>
      <c r="B22" s="195" t="s">
        <v>47</v>
      </c>
      <c r="C22" s="68">
        <v>45238</v>
      </c>
      <c r="D22" s="202">
        <f t="shared" si="0"/>
        <v>1891</v>
      </c>
      <c r="E22" s="62">
        <v>112</v>
      </c>
      <c r="F22" s="62">
        <v>127</v>
      </c>
      <c r="G22" s="62">
        <v>128</v>
      </c>
      <c r="H22" s="62">
        <v>131</v>
      </c>
      <c r="I22" s="62">
        <v>120</v>
      </c>
      <c r="J22" s="96">
        <f t="shared" si="1"/>
        <v>618</v>
      </c>
      <c r="K22" s="62">
        <v>140</v>
      </c>
      <c r="L22" s="62">
        <v>132</v>
      </c>
      <c r="M22" s="62">
        <v>125</v>
      </c>
      <c r="N22" s="62">
        <v>135</v>
      </c>
      <c r="O22" s="62">
        <v>124</v>
      </c>
      <c r="P22" s="96">
        <f t="shared" si="2"/>
        <v>656</v>
      </c>
      <c r="Q22" s="84">
        <v>117</v>
      </c>
      <c r="R22" s="84">
        <v>124</v>
      </c>
      <c r="S22" s="84">
        <v>120</v>
      </c>
      <c r="T22" s="84">
        <v>128</v>
      </c>
      <c r="U22" s="84">
        <v>128</v>
      </c>
      <c r="V22" s="205">
        <f t="shared" si="3"/>
        <v>617</v>
      </c>
      <c r="W22" s="1"/>
      <c r="X22" s="1"/>
      <c r="Y22" s="1"/>
      <c r="Z22" s="1"/>
      <c r="AA22" s="1"/>
      <c r="AB22" s="1"/>
      <c r="AC22" s="1"/>
    </row>
    <row r="23" spans="1:29" ht="19.2">
      <c r="A23" s="194">
        <v>18</v>
      </c>
      <c r="B23" s="196" t="s">
        <v>40</v>
      </c>
      <c r="C23" s="68">
        <v>45315</v>
      </c>
      <c r="D23" s="202">
        <f t="shared" si="0"/>
        <v>1877</v>
      </c>
      <c r="E23" s="62">
        <v>121</v>
      </c>
      <c r="F23" s="62">
        <v>128</v>
      </c>
      <c r="G23" s="62">
        <v>130</v>
      </c>
      <c r="H23" s="62">
        <v>128</v>
      </c>
      <c r="I23" s="62">
        <v>131</v>
      </c>
      <c r="J23" s="96">
        <f t="shared" si="1"/>
        <v>638</v>
      </c>
      <c r="K23" s="62">
        <v>127</v>
      </c>
      <c r="L23" s="62">
        <v>108</v>
      </c>
      <c r="M23" s="62">
        <v>124</v>
      </c>
      <c r="N23" s="62">
        <v>117</v>
      </c>
      <c r="O23" s="62">
        <v>131</v>
      </c>
      <c r="P23" s="96">
        <f t="shared" si="2"/>
        <v>607</v>
      </c>
      <c r="Q23" s="62">
        <v>140</v>
      </c>
      <c r="R23" s="62">
        <v>120</v>
      </c>
      <c r="S23" s="62">
        <v>129</v>
      </c>
      <c r="T23" s="62">
        <v>126</v>
      </c>
      <c r="U23" s="62">
        <v>117</v>
      </c>
      <c r="V23" s="205">
        <f t="shared" si="3"/>
        <v>632</v>
      </c>
      <c r="W23" s="1"/>
      <c r="X23" s="1"/>
      <c r="Y23" s="1"/>
      <c r="Z23" s="1"/>
      <c r="AA23" s="1"/>
      <c r="AB23" s="1"/>
      <c r="AC23" s="1"/>
    </row>
    <row r="24" spans="1:29" ht="18.600000000000001">
      <c r="A24" s="194">
        <v>19</v>
      </c>
      <c r="B24" s="195" t="s">
        <v>22</v>
      </c>
      <c r="C24" s="68">
        <v>45574</v>
      </c>
      <c r="D24" s="202">
        <f t="shared" si="0"/>
        <v>1871</v>
      </c>
      <c r="E24" s="62">
        <v>117</v>
      </c>
      <c r="F24" s="62">
        <v>127</v>
      </c>
      <c r="G24" s="62">
        <v>112</v>
      </c>
      <c r="H24" s="66">
        <v>129</v>
      </c>
      <c r="I24" s="62">
        <v>130</v>
      </c>
      <c r="J24" s="96">
        <f t="shared" si="1"/>
        <v>615</v>
      </c>
      <c r="K24" s="62">
        <v>127</v>
      </c>
      <c r="L24" s="62">
        <v>128</v>
      </c>
      <c r="M24" s="62">
        <v>123</v>
      </c>
      <c r="N24" s="66">
        <v>132</v>
      </c>
      <c r="O24" s="203">
        <v>127</v>
      </c>
      <c r="P24" s="96">
        <f t="shared" si="2"/>
        <v>637</v>
      </c>
      <c r="Q24" s="84">
        <v>124</v>
      </c>
      <c r="R24" s="69">
        <v>124</v>
      </c>
      <c r="S24" s="69">
        <v>116</v>
      </c>
      <c r="T24" s="66">
        <v>140</v>
      </c>
      <c r="U24" s="203">
        <v>115</v>
      </c>
      <c r="V24" s="205">
        <f t="shared" si="3"/>
        <v>619</v>
      </c>
      <c r="W24" s="1"/>
      <c r="X24" s="1"/>
      <c r="Y24" s="1"/>
      <c r="Z24" s="1"/>
      <c r="AA24" s="1"/>
      <c r="AB24" s="1"/>
      <c r="AC24" s="1"/>
    </row>
    <row r="25" spans="1:29" ht="18.600000000000001">
      <c r="A25" s="194">
        <v>20</v>
      </c>
      <c r="B25" s="195" t="s">
        <v>31</v>
      </c>
      <c r="C25" s="68">
        <v>45329</v>
      </c>
      <c r="D25" s="202">
        <f t="shared" si="0"/>
        <v>1853</v>
      </c>
      <c r="E25" s="62">
        <v>128</v>
      </c>
      <c r="F25" s="62">
        <v>121</v>
      </c>
      <c r="G25" s="62">
        <v>124</v>
      </c>
      <c r="H25" s="66">
        <v>122</v>
      </c>
      <c r="I25" s="62">
        <v>129</v>
      </c>
      <c r="J25" s="96">
        <f t="shared" si="1"/>
        <v>624</v>
      </c>
      <c r="K25" s="62">
        <v>127</v>
      </c>
      <c r="L25" s="62">
        <v>106</v>
      </c>
      <c r="M25" s="62">
        <v>126</v>
      </c>
      <c r="N25" s="66">
        <v>123</v>
      </c>
      <c r="O25" s="203">
        <v>128</v>
      </c>
      <c r="P25" s="96">
        <f t="shared" si="2"/>
        <v>610</v>
      </c>
      <c r="Q25" s="84">
        <v>129</v>
      </c>
      <c r="R25" s="84">
        <v>111</v>
      </c>
      <c r="S25" s="84">
        <v>123</v>
      </c>
      <c r="T25" s="61">
        <v>126</v>
      </c>
      <c r="U25" s="203">
        <v>130</v>
      </c>
      <c r="V25" s="205">
        <f t="shared" si="3"/>
        <v>619</v>
      </c>
      <c r="W25" s="1"/>
      <c r="X25" s="1"/>
      <c r="Y25" s="1"/>
      <c r="Z25" s="1"/>
      <c r="AA25" s="1"/>
      <c r="AB25" s="1"/>
      <c r="AC25" s="1"/>
    </row>
    <row r="26" spans="1:29" ht="18.600000000000001">
      <c r="A26" s="194">
        <v>21</v>
      </c>
      <c r="B26" s="195" t="s">
        <v>25</v>
      </c>
      <c r="C26" s="68">
        <v>45196</v>
      </c>
      <c r="D26" s="202">
        <f t="shared" si="0"/>
        <v>1848</v>
      </c>
      <c r="E26" s="62">
        <v>107</v>
      </c>
      <c r="F26" s="62">
        <v>112</v>
      </c>
      <c r="G26" s="62">
        <v>109</v>
      </c>
      <c r="H26" s="66">
        <v>122</v>
      </c>
      <c r="I26" s="62">
        <v>121</v>
      </c>
      <c r="J26" s="96">
        <f t="shared" si="1"/>
        <v>571</v>
      </c>
      <c r="K26" s="62">
        <v>129</v>
      </c>
      <c r="L26" s="62">
        <v>125</v>
      </c>
      <c r="M26" s="62">
        <v>140</v>
      </c>
      <c r="N26" s="66">
        <v>129</v>
      </c>
      <c r="O26" s="203">
        <v>121</v>
      </c>
      <c r="P26" s="96">
        <f t="shared" si="2"/>
        <v>644</v>
      </c>
      <c r="Q26" s="84">
        <v>127</v>
      </c>
      <c r="R26" s="69">
        <v>128</v>
      </c>
      <c r="S26" s="69">
        <v>128</v>
      </c>
      <c r="T26" s="66">
        <v>128</v>
      </c>
      <c r="U26" s="203">
        <v>122</v>
      </c>
      <c r="V26" s="205">
        <f t="shared" si="3"/>
        <v>633</v>
      </c>
      <c r="W26" s="1"/>
      <c r="X26" s="1"/>
      <c r="Y26" s="1"/>
      <c r="Z26" s="1"/>
      <c r="AA26" s="1"/>
      <c r="AB26" s="1"/>
      <c r="AC26" s="1"/>
    </row>
    <row r="27" spans="1:29" ht="18.600000000000001">
      <c r="A27" s="194">
        <v>22</v>
      </c>
      <c r="B27" s="195" t="s">
        <v>27</v>
      </c>
      <c r="C27" s="68">
        <v>45329</v>
      </c>
      <c r="D27" s="202">
        <f t="shared" si="0"/>
        <v>1837</v>
      </c>
      <c r="E27" s="62">
        <v>124</v>
      </c>
      <c r="F27" s="62">
        <v>123</v>
      </c>
      <c r="G27" s="62">
        <v>121</v>
      </c>
      <c r="H27" s="66">
        <v>120</v>
      </c>
      <c r="I27" s="62">
        <v>130</v>
      </c>
      <c r="J27" s="96">
        <f t="shared" si="1"/>
        <v>618</v>
      </c>
      <c r="K27" s="62">
        <v>107</v>
      </c>
      <c r="L27" s="62">
        <v>121</v>
      </c>
      <c r="M27" s="62">
        <v>128</v>
      </c>
      <c r="N27" s="66">
        <v>140</v>
      </c>
      <c r="O27" s="203">
        <v>126</v>
      </c>
      <c r="P27" s="96">
        <f t="shared" si="2"/>
        <v>622</v>
      </c>
      <c r="Q27" s="84">
        <v>116</v>
      </c>
      <c r="R27" s="69">
        <v>109</v>
      </c>
      <c r="S27" s="69">
        <v>131</v>
      </c>
      <c r="T27" s="66">
        <v>110</v>
      </c>
      <c r="U27" s="203">
        <v>131</v>
      </c>
      <c r="V27" s="205">
        <f t="shared" si="3"/>
        <v>597</v>
      </c>
      <c r="W27" s="1"/>
      <c r="X27" s="1"/>
      <c r="Y27" s="1"/>
      <c r="Z27" s="1"/>
      <c r="AA27" s="1"/>
      <c r="AB27" s="1"/>
      <c r="AC27" s="1"/>
    </row>
    <row r="28" spans="1:29" ht="18.600000000000001">
      <c r="A28" s="194">
        <v>23</v>
      </c>
      <c r="B28" s="195" t="s">
        <v>29</v>
      </c>
      <c r="C28" s="68">
        <v>45385</v>
      </c>
      <c r="D28" s="202">
        <f t="shared" si="0"/>
        <v>1815</v>
      </c>
      <c r="E28" s="62">
        <v>113</v>
      </c>
      <c r="F28" s="62">
        <v>132</v>
      </c>
      <c r="G28" s="62">
        <v>127</v>
      </c>
      <c r="H28" s="66">
        <v>126</v>
      </c>
      <c r="I28" s="62">
        <v>114</v>
      </c>
      <c r="J28" s="96">
        <f t="shared" si="1"/>
        <v>612</v>
      </c>
      <c r="K28" s="62">
        <v>115</v>
      </c>
      <c r="L28" s="62">
        <v>121</v>
      </c>
      <c r="M28" s="62">
        <v>123</v>
      </c>
      <c r="N28" s="66">
        <v>106</v>
      </c>
      <c r="O28" s="203">
        <v>122</v>
      </c>
      <c r="P28" s="96">
        <f t="shared" si="2"/>
        <v>587</v>
      </c>
      <c r="Q28" s="84">
        <v>125</v>
      </c>
      <c r="R28" s="69">
        <v>131</v>
      </c>
      <c r="S28" s="69">
        <v>106</v>
      </c>
      <c r="T28" s="66">
        <v>126</v>
      </c>
      <c r="U28" s="203">
        <v>128</v>
      </c>
      <c r="V28" s="205">
        <f t="shared" si="3"/>
        <v>616</v>
      </c>
      <c r="W28" s="1"/>
      <c r="X28" s="1"/>
      <c r="Y28" s="1"/>
      <c r="Z28" s="1"/>
      <c r="AA28" s="1"/>
      <c r="AB28" s="1"/>
      <c r="AC28" s="1"/>
    </row>
    <row r="29" spans="1:29" ht="18.600000000000001">
      <c r="A29" s="194">
        <v>24</v>
      </c>
      <c r="B29" s="195" t="s">
        <v>24</v>
      </c>
      <c r="C29" s="68">
        <v>45385</v>
      </c>
      <c r="D29" s="202">
        <f t="shared" si="0"/>
        <v>1807</v>
      </c>
      <c r="E29" s="62">
        <v>127</v>
      </c>
      <c r="F29" s="62">
        <v>108</v>
      </c>
      <c r="G29" s="62">
        <v>128</v>
      </c>
      <c r="H29" s="66">
        <v>134</v>
      </c>
      <c r="I29" s="62">
        <v>124</v>
      </c>
      <c r="J29" s="96">
        <f t="shared" si="1"/>
        <v>621</v>
      </c>
      <c r="K29" s="62">
        <v>100</v>
      </c>
      <c r="L29" s="62">
        <v>111</v>
      </c>
      <c r="M29" s="62">
        <v>123</v>
      </c>
      <c r="N29" s="66">
        <v>126</v>
      </c>
      <c r="O29" s="203">
        <v>121</v>
      </c>
      <c r="P29" s="96">
        <f t="shared" si="2"/>
        <v>581</v>
      </c>
      <c r="Q29" s="84">
        <v>124</v>
      </c>
      <c r="R29" s="69">
        <v>110</v>
      </c>
      <c r="S29" s="69">
        <v>124</v>
      </c>
      <c r="T29" s="66">
        <v>124</v>
      </c>
      <c r="U29" s="203">
        <v>123</v>
      </c>
      <c r="V29" s="205">
        <f t="shared" si="3"/>
        <v>605</v>
      </c>
      <c r="W29" s="1"/>
      <c r="X29" s="1"/>
      <c r="Y29" s="1"/>
      <c r="Z29" s="1"/>
      <c r="AA29" s="1"/>
      <c r="AB29" s="1"/>
      <c r="AC29" s="1"/>
    </row>
    <row r="30" spans="1:29" ht="18.600000000000001">
      <c r="A30" s="194">
        <v>25</v>
      </c>
      <c r="B30" s="195" t="s">
        <v>28</v>
      </c>
      <c r="C30" s="68">
        <v>45315</v>
      </c>
      <c r="D30" s="202">
        <f t="shared" si="0"/>
        <v>1763</v>
      </c>
      <c r="E30" s="62">
        <v>120</v>
      </c>
      <c r="F30" s="62">
        <v>120</v>
      </c>
      <c r="G30" s="62">
        <v>109</v>
      </c>
      <c r="H30" s="66">
        <v>121</v>
      </c>
      <c r="I30" s="62">
        <v>104</v>
      </c>
      <c r="J30" s="96">
        <f t="shared" si="1"/>
        <v>574</v>
      </c>
      <c r="K30" s="62">
        <v>126</v>
      </c>
      <c r="L30" s="62">
        <v>103</v>
      </c>
      <c r="M30" s="62">
        <v>128</v>
      </c>
      <c r="N30" s="66">
        <v>124</v>
      </c>
      <c r="O30" s="203">
        <v>123</v>
      </c>
      <c r="P30" s="96">
        <f t="shared" si="2"/>
        <v>604</v>
      </c>
      <c r="Q30" s="84">
        <v>124</v>
      </c>
      <c r="R30" s="69">
        <v>123</v>
      </c>
      <c r="S30" s="69">
        <v>128</v>
      </c>
      <c r="T30" s="66">
        <v>109</v>
      </c>
      <c r="U30" s="203">
        <v>101</v>
      </c>
      <c r="V30" s="205">
        <f t="shared" si="3"/>
        <v>585</v>
      </c>
      <c r="W30" s="1"/>
      <c r="X30" s="1"/>
      <c r="Y30" s="1"/>
      <c r="Z30" s="1"/>
      <c r="AA30" s="1"/>
      <c r="AB30" s="1"/>
      <c r="AC30" s="1"/>
    </row>
    <row r="31" spans="1:29" ht="18.600000000000001">
      <c r="A31" s="194">
        <v>26</v>
      </c>
      <c r="B31" s="195" t="s">
        <v>32</v>
      </c>
      <c r="C31" s="68">
        <v>45546</v>
      </c>
      <c r="D31" s="202">
        <f t="shared" si="0"/>
        <v>1753</v>
      </c>
      <c r="E31" s="62">
        <v>101</v>
      </c>
      <c r="F31" s="62">
        <v>113</v>
      </c>
      <c r="G31" s="62">
        <v>108</v>
      </c>
      <c r="H31" s="66">
        <v>124</v>
      </c>
      <c r="I31" s="62">
        <v>125</v>
      </c>
      <c r="J31" s="96">
        <f t="shared" si="1"/>
        <v>571</v>
      </c>
      <c r="K31" s="62">
        <v>96</v>
      </c>
      <c r="L31" s="62">
        <v>111</v>
      </c>
      <c r="M31" s="62">
        <v>126</v>
      </c>
      <c r="N31" s="66">
        <v>116</v>
      </c>
      <c r="O31" s="203">
        <v>126</v>
      </c>
      <c r="P31" s="96">
        <f t="shared" si="2"/>
        <v>575</v>
      </c>
      <c r="Q31" s="203">
        <v>107</v>
      </c>
      <c r="R31" s="203">
        <v>128</v>
      </c>
      <c r="S31" s="69">
        <v>124</v>
      </c>
      <c r="T31" s="66">
        <v>123</v>
      </c>
      <c r="U31" s="203">
        <v>125</v>
      </c>
      <c r="V31" s="205">
        <f t="shared" si="3"/>
        <v>607</v>
      </c>
      <c r="W31" s="1"/>
      <c r="X31" s="1"/>
      <c r="Y31" s="1"/>
      <c r="Z31" s="1"/>
      <c r="AA31" s="1"/>
      <c r="AB31" s="1"/>
      <c r="AC31" s="1"/>
    </row>
    <row r="32" spans="1:29" ht="18.600000000000001">
      <c r="A32" s="194">
        <v>27</v>
      </c>
      <c r="B32" s="195" t="s">
        <v>60</v>
      </c>
      <c r="C32" s="68">
        <v>45574</v>
      </c>
      <c r="D32" s="202">
        <f t="shared" si="0"/>
        <v>1705</v>
      </c>
      <c r="E32" s="62">
        <v>111</v>
      </c>
      <c r="F32" s="62">
        <v>100</v>
      </c>
      <c r="G32" s="62">
        <v>93</v>
      </c>
      <c r="H32" s="66">
        <v>110</v>
      </c>
      <c r="I32" s="62">
        <v>123</v>
      </c>
      <c r="J32" s="96">
        <f t="shared" si="1"/>
        <v>537</v>
      </c>
      <c r="K32" s="62">
        <v>120</v>
      </c>
      <c r="L32" s="62">
        <v>134</v>
      </c>
      <c r="M32" s="62">
        <v>124</v>
      </c>
      <c r="N32" s="62">
        <v>122</v>
      </c>
      <c r="O32" s="62">
        <v>109</v>
      </c>
      <c r="P32" s="96">
        <f t="shared" si="2"/>
        <v>609</v>
      </c>
      <c r="Q32" s="84">
        <v>121</v>
      </c>
      <c r="R32" s="69">
        <v>98</v>
      </c>
      <c r="S32" s="69">
        <v>92</v>
      </c>
      <c r="T32" s="66">
        <v>124</v>
      </c>
      <c r="U32" s="203">
        <v>124</v>
      </c>
      <c r="V32" s="205">
        <f t="shared" si="3"/>
        <v>559</v>
      </c>
      <c r="W32" s="1"/>
      <c r="X32" s="1"/>
      <c r="Y32" s="1"/>
      <c r="Z32" s="1"/>
      <c r="AA32" s="1"/>
      <c r="AB32" s="1"/>
      <c r="AC32" s="1"/>
    </row>
    <row r="33" spans="1:29" ht="18.600000000000001">
      <c r="A33" s="194">
        <v>28</v>
      </c>
      <c r="B33" s="195" t="s">
        <v>33</v>
      </c>
      <c r="C33" s="68">
        <v>45266</v>
      </c>
      <c r="D33" s="202">
        <f t="shared" si="0"/>
        <v>1703</v>
      </c>
      <c r="E33" s="62">
        <v>122</v>
      </c>
      <c r="F33" s="62">
        <v>115</v>
      </c>
      <c r="G33" s="62">
        <v>110</v>
      </c>
      <c r="H33" s="66">
        <v>105</v>
      </c>
      <c r="I33" s="62">
        <v>120</v>
      </c>
      <c r="J33" s="96">
        <f t="shared" si="1"/>
        <v>572</v>
      </c>
      <c r="K33" s="62">
        <v>107</v>
      </c>
      <c r="L33" s="62">
        <v>101</v>
      </c>
      <c r="M33" s="62">
        <v>95</v>
      </c>
      <c r="N33" s="66">
        <v>114</v>
      </c>
      <c r="O33" s="203">
        <v>109</v>
      </c>
      <c r="P33" s="96">
        <f t="shared" si="2"/>
        <v>526</v>
      </c>
      <c r="Q33" s="69">
        <v>114</v>
      </c>
      <c r="R33" s="69">
        <v>121</v>
      </c>
      <c r="S33" s="69">
        <v>124</v>
      </c>
      <c r="T33" s="66">
        <v>120</v>
      </c>
      <c r="U33" s="203">
        <v>126</v>
      </c>
      <c r="V33" s="205">
        <f t="shared" si="3"/>
        <v>605</v>
      </c>
      <c r="W33" s="1"/>
      <c r="X33" s="1"/>
      <c r="Y33" s="1"/>
      <c r="Z33" s="1"/>
      <c r="AA33" s="1"/>
      <c r="AB33" s="1"/>
      <c r="AC33" s="1"/>
    </row>
    <row r="34" spans="1:29" ht="18.600000000000001">
      <c r="A34" s="194">
        <v>29</v>
      </c>
      <c r="B34" s="197" t="s">
        <v>30</v>
      </c>
      <c r="C34" s="206">
        <v>45329</v>
      </c>
      <c r="D34" s="207">
        <f t="shared" si="0"/>
        <v>1627</v>
      </c>
      <c r="E34" s="208">
        <v>104</v>
      </c>
      <c r="F34" s="208">
        <v>110</v>
      </c>
      <c r="G34" s="208">
        <v>107</v>
      </c>
      <c r="H34" s="209">
        <v>108</v>
      </c>
      <c r="I34" s="208">
        <v>90</v>
      </c>
      <c r="J34" s="210">
        <f t="shared" si="1"/>
        <v>519</v>
      </c>
      <c r="K34" s="208">
        <v>104</v>
      </c>
      <c r="L34" s="208">
        <v>102</v>
      </c>
      <c r="M34" s="208">
        <v>110</v>
      </c>
      <c r="N34" s="209">
        <v>98</v>
      </c>
      <c r="O34" s="211">
        <v>114</v>
      </c>
      <c r="P34" s="210">
        <f t="shared" si="2"/>
        <v>528</v>
      </c>
      <c r="Q34" s="211">
        <v>120</v>
      </c>
      <c r="R34" s="211">
        <v>123</v>
      </c>
      <c r="S34" s="211">
        <v>103</v>
      </c>
      <c r="T34" s="209">
        <v>107</v>
      </c>
      <c r="U34" s="212">
        <v>127</v>
      </c>
      <c r="V34" s="213">
        <f t="shared" si="3"/>
        <v>580</v>
      </c>
      <c r="W34" s="1"/>
      <c r="X34" s="1"/>
      <c r="Y34" s="1"/>
      <c r="Z34" s="1"/>
      <c r="AA34" s="1"/>
      <c r="AB34" s="1"/>
      <c r="AC34" s="1"/>
    </row>
    <row r="35" spans="1:29" ht="18.600000000000001">
      <c r="A35" s="194"/>
      <c r="B35" s="14"/>
      <c r="C35" s="68"/>
      <c r="D35" s="202"/>
      <c r="E35" s="62"/>
      <c r="F35" s="62"/>
      <c r="G35" s="62"/>
      <c r="H35" s="66"/>
      <c r="I35" s="62"/>
      <c r="J35" s="96"/>
      <c r="K35" s="62"/>
      <c r="L35" s="62"/>
      <c r="M35" s="62"/>
      <c r="N35" s="66"/>
      <c r="O35" s="69"/>
      <c r="P35" s="96"/>
      <c r="Q35" s="84"/>
      <c r="R35" s="69"/>
      <c r="S35" s="69"/>
      <c r="T35" s="66"/>
      <c r="U35" s="203"/>
      <c r="V35" s="202"/>
      <c r="W35" s="1"/>
      <c r="X35" s="1"/>
      <c r="Y35" s="1"/>
      <c r="Z35" s="1"/>
      <c r="AA35" s="1"/>
      <c r="AB35" s="1"/>
      <c r="AC35" s="1"/>
    </row>
    <row r="36" spans="1:29" ht="18.600000000000001">
      <c r="A36" s="14"/>
      <c r="B36" s="14"/>
      <c r="C36" s="10"/>
      <c r="D36" s="10"/>
      <c r="E36" s="5"/>
      <c r="F36" s="5"/>
      <c r="G36" s="5"/>
      <c r="H36" s="10"/>
      <c r="I36" s="5"/>
      <c r="J36" s="5"/>
      <c r="K36" s="5"/>
      <c r="L36" s="5"/>
      <c r="M36" s="5"/>
      <c r="N36" s="10"/>
      <c r="O36" s="7"/>
      <c r="P36" s="5"/>
      <c r="Q36" s="5"/>
      <c r="R36" s="5"/>
      <c r="S36" s="5"/>
      <c r="T36" s="10"/>
      <c r="U36" s="1"/>
      <c r="V36" s="1"/>
      <c r="W36" s="1"/>
      <c r="X36" s="1"/>
      <c r="Y36" s="1"/>
      <c r="Z36" s="1"/>
      <c r="AA36" s="1"/>
      <c r="AB36" s="1"/>
      <c r="AC36" s="1"/>
    </row>
    <row r="37" spans="1:29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</sheetData>
  <sortState xmlns:xlrd2="http://schemas.microsoft.com/office/spreadsheetml/2017/richdata2" ref="B6:V34">
    <sortCondition descending="1" ref="D6:D34"/>
  </sortState>
  <mergeCells count="2">
    <mergeCell ref="A2:U2"/>
    <mergeCell ref="B4:V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41D7C-750B-4501-AED4-30B25DE43230}">
  <dimension ref="A1:E34"/>
  <sheetViews>
    <sheetView workbookViewId="0">
      <selection activeCell="J10" sqref="J10"/>
    </sheetView>
  </sheetViews>
  <sheetFormatPr defaultRowHeight="14.4"/>
  <cols>
    <col min="1" max="1" width="26.77734375" customWidth="1"/>
    <col min="2" max="3" width="13.33203125" customWidth="1"/>
    <col min="4" max="4" width="18.109375" customWidth="1"/>
    <col min="5" max="5" width="8.88671875" customWidth="1"/>
  </cols>
  <sheetData>
    <row r="1" spans="1:5" ht="17.399999999999999">
      <c r="A1" s="219" t="s">
        <v>61</v>
      </c>
      <c r="B1" s="220" t="s">
        <v>62</v>
      </c>
      <c r="C1" s="220" t="s">
        <v>73</v>
      </c>
      <c r="D1" s="222" t="s">
        <v>63</v>
      </c>
    </row>
    <row r="6" spans="1:5" ht="17.399999999999999">
      <c r="A6" s="219" t="s">
        <v>69</v>
      </c>
      <c r="B6" s="221">
        <v>0</v>
      </c>
      <c r="C6" s="221">
        <f>SUM(Tussenstand!D4)</f>
        <v>127.22666666666667</v>
      </c>
      <c r="D6" s="223">
        <f>SUM(C6-B6)</f>
        <v>127.22666666666667</v>
      </c>
      <c r="E6" s="219" t="s">
        <v>64</v>
      </c>
    </row>
    <row r="7" spans="1:5" ht="17.399999999999999">
      <c r="A7" s="219" t="s">
        <v>70</v>
      </c>
      <c r="B7" s="221">
        <v>0</v>
      </c>
      <c r="C7" s="221">
        <f>SUM(Tussenstand!D7)</f>
        <v>126.8</v>
      </c>
      <c r="D7" s="223">
        <f>SUM(C7-B7)</f>
        <v>126.8</v>
      </c>
      <c r="E7" s="219" t="s">
        <v>64</v>
      </c>
    </row>
    <row r="8" spans="1:5" ht="17.399999999999999">
      <c r="A8" s="219" t="s">
        <v>18</v>
      </c>
      <c r="B8" s="221">
        <v>125.83</v>
      </c>
      <c r="C8" s="221">
        <f>SUM(Tussenstand!D15)</f>
        <v>130.14666666666668</v>
      </c>
      <c r="D8" s="223">
        <f>SUM(C8-B8)</f>
        <v>4.3166666666666771</v>
      </c>
    </row>
    <row r="9" spans="1:5" ht="17.399999999999999">
      <c r="A9" s="219" t="s">
        <v>11</v>
      </c>
      <c r="B9" s="221">
        <v>131.65</v>
      </c>
      <c r="C9" s="221">
        <f>SUM(Tussenstand!D3)</f>
        <v>135.91999999999999</v>
      </c>
      <c r="D9" s="223">
        <f>SUM(C9-B9)</f>
        <v>4.2699999999999818</v>
      </c>
    </row>
    <row r="10" spans="1:5" ht="17.399999999999999">
      <c r="A10" s="219" t="s">
        <v>32</v>
      </c>
      <c r="B10" s="221">
        <v>111.16</v>
      </c>
      <c r="C10" s="221">
        <f>SUM(Tussenstand!D26)</f>
        <v>114.75</v>
      </c>
      <c r="D10" s="223">
        <f>SUM(C10-B10)</f>
        <v>3.5900000000000034</v>
      </c>
    </row>
    <row r="11" spans="1:5" ht="17.399999999999999">
      <c r="A11" s="219" t="s">
        <v>44</v>
      </c>
      <c r="B11" s="221">
        <v>136.62</v>
      </c>
      <c r="C11" s="221">
        <f>SUM(Tussenstand!D5)</f>
        <v>139.55000000000001</v>
      </c>
      <c r="D11" s="223">
        <f>SUM(C11-B11)</f>
        <v>2.9300000000000068</v>
      </c>
    </row>
    <row r="12" spans="1:5" ht="17.399999999999999">
      <c r="A12" s="219" t="s">
        <v>28</v>
      </c>
      <c r="B12" s="221">
        <v>112.23</v>
      </c>
      <c r="C12" s="221">
        <f>SUM(Tussenstand!D31)</f>
        <v>114.7</v>
      </c>
      <c r="D12" s="223">
        <f>SUM(C12-B12)</f>
        <v>2.4699999999999989</v>
      </c>
    </row>
    <row r="13" spans="1:5" ht="17.399999999999999">
      <c r="A13" s="219" t="s">
        <v>27</v>
      </c>
      <c r="B13" s="221">
        <v>116.07</v>
      </c>
      <c r="C13" s="221">
        <f>SUM(Tussenstand!D29)</f>
        <v>118.31111111111112</v>
      </c>
      <c r="D13" s="223">
        <f>SUM(C13-B13)</f>
        <v>2.2411111111111239</v>
      </c>
    </row>
    <row r="14" spans="1:5" ht="17.399999999999999">
      <c r="A14" s="219" t="s">
        <v>65</v>
      </c>
      <c r="B14" s="221">
        <v>140.5</v>
      </c>
      <c r="C14" s="221">
        <f>SUM(Tussenstand!D6)</f>
        <v>142.6888888888889</v>
      </c>
      <c r="D14" s="223">
        <f>SUM(C14-B14)</f>
        <v>2.1888888888888971</v>
      </c>
      <c r="E14" s="219"/>
    </row>
    <row r="15" spans="1:5" ht="17.399999999999999">
      <c r="A15" s="219" t="s">
        <v>49</v>
      </c>
      <c r="B15" s="221">
        <v>122.06</v>
      </c>
      <c r="C15" s="221">
        <f>SUM(Tussenstand!D16)</f>
        <v>124</v>
      </c>
      <c r="D15" s="223">
        <f>SUM(C15-B15)</f>
        <v>1.9399999999999977</v>
      </c>
    </row>
    <row r="16" spans="1:5" ht="17.399999999999999">
      <c r="A16" s="219" t="s">
        <v>22</v>
      </c>
      <c r="B16" s="221">
        <v>118.9</v>
      </c>
      <c r="C16" s="221">
        <f>SUM(Tussenstand!D18)</f>
        <v>120.84</v>
      </c>
      <c r="D16" s="223">
        <f>SUM(C16-B16)</f>
        <v>1.9399999999999977</v>
      </c>
    </row>
    <row r="17" spans="1:5" ht="17.399999999999999">
      <c r="A17" s="219" t="s">
        <v>46</v>
      </c>
      <c r="B17" s="221">
        <v>123.7</v>
      </c>
      <c r="C17" s="221">
        <f>SUM(Tussenstand!D19)</f>
        <v>125.6</v>
      </c>
      <c r="D17" s="223">
        <f>SUM(C17-B17)</f>
        <v>1.8999999999999915</v>
      </c>
    </row>
    <row r="18" spans="1:5" ht="17.399999999999999">
      <c r="A18" s="219" t="s">
        <v>23</v>
      </c>
      <c r="B18" s="221">
        <v>123.7</v>
      </c>
      <c r="C18" s="221">
        <f>SUM(Tussenstand!D20)</f>
        <v>125.53333333333333</v>
      </c>
      <c r="D18" s="223">
        <f>SUM(C18-B18)</f>
        <v>1.8333333333333286</v>
      </c>
    </row>
    <row r="19" spans="1:5" ht="17.399999999999999">
      <c r="A19" s="219" t="s">
        <v>24</v>
      </c>
      <c r="B19" s="221">
        <v>113.95</v>
      </c>
      <c r="C19" s="221">
        <f>SUM(Tussenstand!D25)</f>
        <v>115.6</v>
      </c>
      <c r="D19" s="223">
        <f>SUM(C19-B19)</f>
        <v>1.6499999999999915</v>
      </c>
    </row>
    <row r="20" spans="1:5" ht="17.399999999999999">
      <c r="A20" s="219" t="s">
        <v>60</v>
      </c>
      <c r="B20" s="221">
        <v>109.19</v>
      </c>
      <c r="C20" s="221">
        <f>SUM(Tussenstand!D28)</f>
        <v>110.76666666666667</v>
      </c>
      <c r="D20" s="223">
        <f>SUM(C20-B20)</f>
        <v>1.576666666666668</v>
      </c>
      <c r="E20" s="219"/>
    </row>
    <row r="21" spans="1:5" ht="17.399999999999999">
      <c r="A21" s="219" t="s">
        <v>33</v>
      </c>
      <c r="B21" s="221">
        <v>106.18</v>
      </c>
      <c r="C21" s="221">
        <f>SUM(Tussenstand!D27)</f>
        <v>107.38666666666667</v>
      </c>
      <c r="D21" s="223">
        <f>SUM(C21-B21)</f>
        <v>1.2066666666666634</v>
      </c>
    </row>
    <row r="22" spans="1:5" ht="17.399999999999999">
      <c r="A22" s="219" t="s">
        <v>39</v>
      </c>
      <c r="B22" s="221">
        <v>121.07</v>
      </c>
      <c r="C22" s="221">
        <f>SUM(Tussenstand!D17)</f>
        <v>122.23333333333333</v>
      </c>
      <c r="D22" s="223">
        <f>SUM(C22-B22)</f>
        <v>1.1633333333333411</v>
      </c>
    </row>
    <row r="23" spans="1:5" ht="17.399999999999999">
      <c r="A23" s="219" t="s">
        <v>19</v>
      </c>
      <c r="B23" s="221">
        <v>126.25</v>
      </c>
      <c r="C23" s="221">
        <f>SUM(Tussenstand!D8)</f>
        <v>126.91666666666667</v>
      </c>
      <c r="D23" s="223">
        <f>SUM(C23-B23)</f>
        <v>0.6666666666666714</v>
      </c>
    </row>
    <row r="24" spans="1:5" ht="17.399999999999999">
      <c r="A24" s="219" t="s">
        <v>31</v>
      </c>
      <c r="B24" s="221">
        <v>116.63</v>
      </c>
      <c r="C24" s="221">
        <f>SUM(Tussenstand!D30)</f>
        <v>117</v>
      </c>
      <c r="D24" s="223">
        <f>SUM(C24-B24)</f>
        <v>0.37000000000000455</v>
      </c>
    </row>
    <row r="25" spans="1:5" ht="17.399999999999999">
      <c r="A25" s="219" t="s">
        <v>21</v>
      </c>
      <c r="B25" s="221">
        <v>125.55</v>
      </c>
      <c r="C25" s="221">
        <f>SUM(Tussenstand!D21)</f>
        <v>125.88333333333334</v>
      </c>
      <c r="D25" s="223">
        <f>SUM(C25-B25)</f>
        <v>0.33333333333334281</v>
      </c>
    </row>
    <row r="26" spans="1:5" ht="17.399999999999999">
      <c r="A26" s="219" t="s">
        <v>68</v>
      </c>
      <c r="B26" s="221">
        <v>128.12</v>
      </c>
      <c r="C26" s="221">
        <f>SUM(Tussenstand!D13)</f>
        <v>128.1</v>
      </c>
      <c r="D26" s="223">
        <f>SUM(C26-B26)</f>
        <v>-2.0000000000010232E-2</v>
      </c>
    </row>
    <row r="27" spans="1:5" ht="17.399999999999999">
      <c r="A27" s="219" t="s">
        <v>3</v>
      </c>
      <c r="B27" s="221">
        <v>130.16999999999999</v>
      </c>
      <c r="C27" s="221">
        <f>SUM(Tussenstand!D10)</f>
        <v>130.13333333333333</v>
      </c>
      <c r="D27" s="223">
        <f>SUM(C27-B27)</f>
        <v>-3.666666666666174E-2</v>
      </c>
    </row>
    <row r="28" spans="1:5" ht="17.399999999999999">
      <c r="A28" s="219" t="s">
        <v>25</v>
      </c>
      <c r="B28" s="221">
        <v>119.22</v>
      </c>
      <c r="C28" s="221">
        <f>SUM(Tussenstand!D23)</f>
        <v>119.13333333333334</v>
      </c>
      <c r="D28" s="223">
        <f>SUM(C28-B28)</f>
        <v>-8.6666666666658898E-2</v>
      </c>
    </row>
    <row r="29" spans="1:5" ht="17.399999999999999">
      <c r="A29" s="219" t="s">
        <v>56</v>
      </c>
      <c r="B29" s="221">
        <v>127.24</v>
      </c>
      <c r="C29" s="221">
        <f>SUM(Tussenstand!D9)</f>
        <v>126.9</v>
      </c>
      <c r="D29" s="223">
        <f>SUM(C29-B29)</f>
        <v>-0.3399999999999892</v>
      </c>
    </row>
    <row r="30" spans="1:5" ht="17.399999999999999">
      <c r="A30" s="219" t="s">
        <v>4</v>
      </c>
      <c r="B30" s="221">
        <v>130.08000000000001</v>
      </c>
      <c r="C30" s="221">
        <f>SUM(Tussenstand!D11)</f>
        <v>129.41333333333333</v>
      </c>
      <c r="D30" s="223">
        <f>SUM(C30-B30)</f>
        <v>-0.66666666666668561</v>
      </c>
    </row>
    <row r="31" spans="1:5" ht="17.399999999999999">
      <c r="A31" s="219" t="s">
        <v>47</v>
      </c>
      <c r="B31" s="221">
        <v>123.25</v>
      </c>
      <c r="C31" s="221">
        <f>SUM(Tussenstand!D22)</f>
        <v>121.85333333333334</v>
      </c>
      <c r="D31" s="223">
        <f>SUM(C31-B31)</f>
        <v>-1.3966666666666612</v>
      </c>
    </row>
    <row r="32" spans="1:5" ht="17.399999999999999">
      <c r="A32" s="219" t="s">
        <v>43</v>
      </c>
      <c r="B32" s="221">
        <v>136.65</v>
      </c>
      <c r="C32" s="221">
        <f>SUM(Tussenstand!D12)</f>
        <v>133.85</v>
      </c>
      <c r="D32" s="223">
        <f>SUM(C32-B32)</f>
        <v>-2.8000000000000114</v>
      </c>
    </row>
    <row r="33" spans="1:4" ht="17.399999999999999">
      <c r="A33" s="219" t="s">
        <v>30</v>
      </c>
      <c r="B33" s="221">
        <v>107.05</v>
      </c>
      <c r="C33" s="221">
        <f>SUM(Tussenstand!D32)</f>
        <v>97.13333333333334</v>
      </c>
      <c r="D33" s="223">
        <f>SUM(C33-B33)</f>
        <v>-9.9166666666666572</v>
      </c>
    </row>
    <row r="34" spans="1:4" ht="17.399999999999999">
      <c r="A34" s="219" t="s">
        <v>29</v>
      </c>
      <c r="B34" s="221">
        <v>116.2</v>
      </c>
      <c r="C34" s="221">
        <f>SUM(Tussenstand!D33)</f>
        <v>0</v>
      </c>
      <c r="D34" s="223">
        <f>SUM(C34-B34)</f>
        <v>-116.2</v>
      </c>
    </row>
  </sheetData>
  <sortState xmlns:xlrd2="http://schemas.microsoft.com/office/spreadsheetml/2017/richdata2" ref="A6:E34">
    <sortCondition descending="1" ref="D6:D3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Voorblad</vt:lpstr>
      <vt:lpstr>Daguitslag</vt:lpstr>
      <vt:lpstr>Persoonlijke score</vt:lpstr>
      <vt:lpstr>Tussenstand</vt:lpstr>
      <vt:lpstr>Punten</vt:lpstr>
      <vt:lpstr>stand op gemid</vt:lpstr>
      <vt:lpstr>Speciale score</vt:lpstr>
      <vt:lpstr>PR</vt:lpstr>
      <vt:lpstr>Oud en Nieuw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Spring in 't Veld</dc:creator>
  <cp:lastModifiedBy>Wijnand Springintveld</cp:lastModifiedBy>
  <cp:lastPrinted>2022-10-18T12:56:32Z</cp:lastPrinted>
  <dcterms:created xsi:type="dcterms:W3CDTF">2020-09-18T09:37:10Z</dcterms:created>
  <dcterms:modified xsi:type="dcterms:W3CDTF">2024-11-07T11:36:53Z</dcterms:modified>
</cp:coreProperties>
</file>