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joelclub Langeraar\"/>
    </mc:Choice>
  </mc:AlternateContent>
  <xr:revisionPtr revIDLastSave="0" documentId="13_ncr:1_{603CBF33-5225-41BC-BF5B-9E61C9856ECD}" xr6:coauthVersionLast="47" xr6:coauthVersionMax="47" xr10:uidLastSave="{00000000-0000-0000-0000-000000000000}"/>
  <bookViews>
    <workbookView xWindow="-108" yWindow="-108" windowWidth="23256" windowHeight="12576" xr2:uid="{F42FF6C8-335D-42C4-B883-F7CE27AFA2D7}"/>
  </bookViews>
  <sheets>
    <sheet name="Voorblad" sheetId="7" r:id="rId1"/>
    <sheet name="Daguitslag" sheetId="1" r:id="rId2"/>
    <sheet name="Persoonlijke score" sheetId="2" r:id="rId3"/>
    <sheet name="Tussenstand" sheetId="4" r:id="rId4"/>
    <sheet name="Punten" sheetId="8" r:id="rId5"/>
    <sheet name="stand op gemid" sheetId="3" r:id="rId6"/>
    <sheet name="Speciale score" sheetId="5" r:id="rId7"/>
    <sheet name="PR" sheetId="6" r:id="rId8"/>
    <sheet name="Oud en Nieuw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1" i="3" l="1"/>
  <c r="R31" i="3"/>
  <c r="S33" i="3"/>
  <c r="S32" i="3"/>
  <c r="S27" i="3"/>
  <c r="S30" i="3"/>
  <c r="S28" i="3"/>
  <c r="S29" i="3"/>
  <c r="S26" i="3"/>
  <c r="S24" i="3"/>
  <c r="S16" i="3"/>
  <c r="S14" i="3"/>
  <c r="S21" i="3"/>
  <c r="S19" i="3"/>
  <c r="S20" i="3"/>
  <c r="S18" i="3"/>
  <c r="S17" i="3"/>
  <c r="S15" i="3"/>
  <c r="S13" i="3"/>
  <c r="S10" i="3"/>
  <c r="S9" i="3"/>
  <c r="S7" i="3"/>
  <c r="S8" i="3"/>
  <c r="S4" i="3"/>
  <c r="S6" i="3"/>
  <c r="S5" i="3"/>
  <c r="S3" i="3"/>
  <c r="C25" i="9"/>
  <c r="D25" i="9" s="1"/>
  <c r="C13" i="9"/>
  <c r="C23" i="9"/>
  <c r="D23" i="9" s="1"/>
  <c r="C15" i="9"/>
  <c r="D15" i="9" s="1"/>
  <c r="C9" i="9"/>
  <c r="D9" i="9" s="1"/>
  <c r="C18" i="9"/>
  <c r="D18" i="9" s="1"/>
  <c r="C26" i="9"/>
  <c r="D26" i="9" s="1"/>
  <c r="C16" i="9"/>
  <c r="D16" i="9" s="1"/>
  <c r="C21" i="9"/>
  <c r="D21" i="9" s="1"/>
  <c r="C20" i="9"/>
  <c r="D20" i="9" s="1"/>
  <c r="D13" i="9"/>
  <c r="C10" i="9"/>
  <c r="D10" i="9" s="1"/>
  <c r="C28" i="9"/>
  <c r="D28" i="9" s="1"/>
  <c r="C6" i="9"/>
  <c r="C4" i="9"/>
  <c r="D4" i="9" s="1"/>
  <c r="C12" i="9"/>
  <c r="D12" i="9" s="1"/>
  <c r="C30" i="9"/>
  <c r="D30" i="9" s="1"/>
  <c r="C22" i="9"/>
  <c r="D22" i="9" s="1"/>
  <c r="C27" i="9"/>
  <c r="D27" i="9" s="1"/>
  <c r="C29" i="9"/>
  <c r="D29" i="9" s="1"/>
  <c r="D3" i="9"/>
  <c r="C14" i="9"/>
  <c r="D14" i="9" s="1"/>
  <c r="C7" i="9"/>
  <c r="D7" i="9" s="1"/>
  <c r="C24" i="9"/>
  <c r="D24" i="9" s="1"/>
  <c r="C8" i="9"/>
  <c r="D8" i="9" s="1"/>
  <c r="C17" i="9"/>
  <c r="D17" i="9" s="1"/>
  <c r="D2" i="9"/>
  <c r="C19" i="9"/>
  <c r="D19" i="9" s="1"/>
  <c r="C11" i="9"/>
  <c r="D11" i="9" s="1"/>
  <c r="C5" i="9"/>
  <c r="D5" i="9" s="1"/>
  <c r="D6" i="9"/>
  <c r="V32" i="6"/>
  <c r="P32" i="6"/>
  <c r="J32" i="6"/>
  <c r="D32" i="6"/>
  <c r="R37" i="3"/>
  <c r="S37" i="3" s="1"/>
  <c r="W12" i="2"/>
  <c r="W9" i="2"/>
  <c r="W6" i="2"/>
  <c r="W10" i="2"/>
  <c r="W8" i="2"/>
  <c r="W27" i="2"/>
  <c r="W22" i="2"/>
  <c r="W7" i="2"/>
  <c r="W14" i="2"/>
  <c r="W16" i="2"/>
  <c r="W20" i="2"/>
  <c r="W15" i="2"/>
  <c r="W5" i="2"/>
  <c r="W19" i="2"/>
  <c r="W25" i="2"/>
  <c r="W30" i="2"/>
  <c r="W21" i="2"/>
  <c r="W13" i="2"/>
  <c r="W23" i="2"/>
  <c r="W24" i="2"/>
  <c r="W17" i="2"/>
  <c r="W29" i="2"/>
  <c r="W31" i="2"/>
  <c r="W32" i="2"/>
  <c r="W33" i="2"/>
  <c r="W28" i="2"/>
  <c r="W26" i="2"/>
  <c r="W18" i="2"/>
  <c r="Q26" i="2"/>
  <c r="K26" i="2"/>
  <c r="S25" i="3"/>
  <c r="S34" i="3"/>
  <c r="R24" i="3"/>
  <c r="R26" i="3"/>
  <c r="R28" i="3"/>
  <c r="R30" i="3"/>
  <c r="R33" i="3"/>
  <c r="R32" i="3"/>
  <c r="R29" i="3"/>
  <c r="R25" i="3"/>
  <c r="R27" i="3"/>
  <c r="R34" i="3"/>
  <c r="R6" i="3"/>
  <c r="R9" i="3"/>
  <c r="R7" i="3"/>
  <c r="R10" i="3"/>
  <c r="R3" i="3"/>
  <c r="R5" i="3"/>
  <c r="R4" i="3"/>
  <c r="R8" i="3"/>
  <c r="R14" i="3"/>
  <c r="D4" i="5"/>
  <c r="Q18" i="2"/>
  <c r="K18" i="2"/>
  <c r="D20" i="6"/>
  <c r="J20" i="6"/>
  <c r="P20" i="6"/>
  <c r="V20" i="6"/>
  <c r="R17" i="3"/>
  <c r="R20" i="3"/>
  <c r="Q12" i="2"/>
  <c r="Q15" i="2"/>
  <c r="Q10" i="2"/>
  <c r="Q27" i="2"/>
  <c r="Q28" i="2"/>
  <c r="Q22" i="2"/>
  <c r="Q20" i="2"/>
  <c r="Q21" i="2"/>
  <c r="Q13" i="2"/>
  <c r="Q7" i="2"/>
  <c r="Q19" i="2"/>
  <c r="Q14" i="2"/>
  <c r="Q24" i="2"/>
  <c r="Q11" i="2"/>
  <c r="Q31" i="2"/>
  <c r="Q29" i="2"/>
  <c r="Q16" i="2"/>
  <c r="Q30" i="2"/>
  <c r="Q5" i="2"/>
  <c r="Q25" i="2"/>
  <c r="Q23" i="2"/>
  <c r="Q17" i="2"/>
  <c r="Q8" i="2"/>
  <c r="Q33" i="2"/>
  <c r="Q9" i="2"/>
  <c r="Q32" i="2"/>
  <c r="W11" i="2"/>
  <c r="V19" i="6"/>
  <c r="V17" i="6"/>
  <c r="P19" i="6"/>
  <c r="P17" i="6"/>
  <c r="J19" i="6"/>
  <c r="J17" i="6"/>
  <c r="D19" i="6"/>
  <c r="D17" i="6"/>
  <c r="K4" i="5"/>
  <c r="I4" i="5"/>
  <c r="G4" i="5"/>
  <c r="D26" i="2" l="1"/>
  <c r="E26" i="2" s="1"/>
  <c r="D18" i="2"/>
  <c r="E18" i="2" s="1"/>
  <c r="R18" i="3"/>
  <c r="K5" i="2"/>
  <c r="V8" i="6"/>
  <c r="V13" i="6"/>
  <c r="V7" i="6"/>
  <c r="V10" i="6"/>
  <c r="V11" i="6"/>
  <c r="V15" i="6"/>
  <c r="V9" i="6"/>
  <c r="V12" i="6"/>
  <c r="V16" i="6"/>
  <c r="V18" i="6"/>
  <c r="V25" i="6"/>
  <c r="V14" i="6"/>
  <c r="V22" i="6"/>
  <c r="V21" i="6"/>
  <c r="V28" i="6"/>
  <c r="V26" i="6"/>
  <c r="V24" i="6"/>
  <c r="V27" i="6"/>
  <c r="V23" i="6"/>
  <c r="V31" i="6"/>
  <c r="V33" i="6"/>
  <c r="V30" i="6"/>
  <c r="V34" i="6"/>
  <c r="V29" i="6"/>
  <c r="P8" i="6"/>
  <c r="P13" i="6"/>
  <c r="P7" i="6"/>
  <c r="P10" i="6"/>
  <c r="P11" i="6"/>
  <c r="P15" i="6"/>
  <c r="P9" i="6"/>
  <c r="P12" i="6"/>
  <c r="P16" i="6"/>
  <c r="P18" i="6"/>
  <c r="P25" i="6"/>
  <c r="P14" i="6"/>
  <c r="P22" i="6"/>
  <c r="P21" i="6"/>
  <c r="P28" i="6"/>
  <c r="P26" i="6"/>
  <c r="P24" i="6"/>
  <c r="P27" i="6"/>
  <c r="P23" i="6"/>
  <c r="P31" i="6"/>
  <c r="P33" i="6"/>
  <c r="P30" i="6"/>
  <c r="P34" i="6"/>
  <c r="P29" i="6"/>
  <c r="J8" i="6"/>
  <c r="J13" i="6"/>
  <c r="J7" i="6"/>
  <c r="J10" i="6"/>
  <c r="J11" i="6"/>
  <c r="J15" i="6"/>
  <c r="J9" i="6"/>
  <c r="J12" i="6"/>
  <c r="J16" i="6"/>
  <c r="J18" i="6"/>
  <c r="J25" i="6"/>
  <c r="J14" i="6"/>
  <c r="J22" i="6"/>
  <c r="J21" i="6"/>
  <c r="J28" i="6"/>
  <c r="J26" i="6"/>
  <c r="J24" i="6"/>
  <c r="J27" i="6"/>
  <c r="J23" i="6"/>
  <c r="J31" i="6"/>
  <c r="J33" i="6"/>
  <c r="J30" i="6"/>
  <c r="J34" i="6"/>
  <c r="J29" i="6"/>
  <c r="V6" i="6"/>
  <c r="P6" i="6"/>
  <c r="J6" i="6"/>
  <c r="D8" i="6"/>
  <c r="D13" i="6"/>
  <c r="D7" i="6"/>
  <c r="D10" i="6"/>
  <c r="D11" i="6"/>
  <c r="D15" i="6"/>
  <c r="D9" i="6"/>
  <c r="D12" i="6"/>
  <c r="D16" i="6"/>
  <c r="D18" i="6"/>
  <c r="D25" i="6"/>
  <c r="D14" i="6"/>
  <c r="D22" i="6"/>
  <c r="D21" i="6"/>
  <c r="D28" i="6"/>
  <c r="D26" i="6"/>
  <c r="D24" i="6"/>
  <c r="D27" i="6"/>
  <c r="D23" i="6"/>
  <c r="D31" i="6"/>
  <c r="D33" i="6"/>
  <c r="D30" i="6"/>
  <c r="D34" i="6"/>
  <c r="D29" i="6"/>
  <c r="D6" i="6"/>
  <c r="K6" i="2"/>
  <c r="K17" i="2"/>
  <c r="K10" i="2"/>
  <c r="K27" i="2"/>
  <c r="K28" i="2"/>
  <c r="K7" i="2"/>
  <c r="K9" i="2"/>
  <c r="K8" i="2"/>
  <c r="K12" i="2"/>
  <c r="K13" i="2"/>
  <c r="K30" i="2"/>
  <c r="K25" i="2"/>
  <c r="K22" i="2"/>
  <c r="K23" i="2"/>
  <c r="K29" i="2"/>
  <c r="K15" i="2"/>
  <c r="K32" i="2"/>
  <c r="K19" i="2"/>
  <c r="K24" i="2"/>
  <c r="K20" i="2"/>
  <c r="K14" i="2"/>
  <c r="K21" i="2"/>
  <c r="K16" i="2"/>
  <c r="K33" i="2"/>
  <c r="K11" i="2"/>
  <c r="K31" i="2"/>
  <c r="Q6" i="2"/>
  <c r="R38" i="3"/>
  <c r="S38" i="3"/>
  <c r="D5" i="2" l="1"/>
  <c r="E5" i="2" s="1"/>
  <c r="D20" i="2"/>
  <c r="E20" i="2" s="1"/>
  <c r="D9" i="2"/>
  <c r="E9" i="2" s="1"/>
  <c r="D10" i="2"/>
  <c r="E10" i="2" s="1"/>
  <c r="D19" i="2"/>
  <c r="E19" i="2" s="1"/>
  <c r="D28" i="2"/>
  <c r="E28" i="2" s="1"/>
  <c r="D6" i="2"/>
  <c r="E6" i="2" s="1"/>
  <c r="D27" i="2"/>
  <c r="E27" i="2" s="1"/>
  <c r="D8" i="2"/>
  <c r="E8" i="2" s="1"/>
  <c r="D15" i="2"/>
  <c r="E15" i="2" s="1"/>
  <c r="D31" i="2"/>
  <c r="E31" i="2" s="1"/>
  <c r="D7" i="2"/>
  <c r="E7" i="2" s="1"/>
  <c r="D17" i="2"/>
  <c r="E17" i="2" s="1"/>
  <c r="D21" i="2"/>
  <c r="E21" i="2" s="1"/>
  <c r="D11" i="2"/>
  <c r="E11" i="2" s="1"/>
  <c r="D33" i="2"/>
  <c r="E33" i="2" s="1"/>
  <c r="D16" i="2"/>
  <c r="E16" i="2" s="1"/>
  <c r="D23" i="2"/>
  <c r="E23" i="2" s="1"/>
  <c r="D14" i="2"/>
  <c r="E14" i="2" s="1"/>
  <c r="D32" i="2"/>
  <c r="E32" i="2" s="1"/>
  <c r="D22" i="2"/>
  <c r="E22" i="2" s="1"/>
  <c r="D24" i="2"/>
  <c r="E24" i="2" s="1"/>
  <c r="D29" i="2"/>
  <c r="E29" i="2" s="1"/>
  <c r="D30" i="2"/>
  <c r="E30" i="2" s="1"/>
  <c r="D12" i="2"/>
  <c r="E12" i="2" s="1"/>
  <c r="D25" i="2"/>
  <c r="E25" i="2" s="1"/>
  <c r="D13" i="2"/>
  <c r="E13" i="2" s="1"/>
  <c r="E4" i="5"/>
  <c r="R13" i="3"/>
  <c r="R19" i="3"/>
  <c r="R15" i="3"/>
  <c r="R21" i="3"/>
  <c r="R16" i="3"/>
</calcChain>
</file>

<file path=xl/sharedStrings.xml><?xml version="1.0" encoding="utf-8"?>
<sst xmlns="http://schemas.openxmlformats.org/spreadsheetml/2006/main" count="355" uniqueCount="77">
  <si>
    <t>Klasse A</t>
  </si>
  <si>
    <t>Bakscore</t>
  </si>
  <si>
    <t>Wijnand Springintveld</t>
  </si>
  <si>
    <t>Sjaak Siebeling</t>
  </si>
  <si>
    <t>Wijnand Springin`tveld</t>
  </si>
  <si>
    <t>Punten</t>
  </si>
  <si>
    <t>Klasse B</t>
  </si>
  <si>
    <t>Ronde 1</t>
  </si>
  <si>
    <t>Ronde 2</t>
  </si>
  <si>
    <t>Ronde 3</t>
  </si>
  <si>
    <t>Totaal</t>
  </si>
  <si>
    <t>Theo van Leijden</t>
  </si>
  <si>
    <t>Gem. score</t>
  </si>
  <si>
    <t>Gemid.</t>
  </si>
  <si>
    <t xml:space="preserve">      </t>
  </si>
  <si>
    <t>Speciale Score's</t>
  </si>
  <si>
    <t xml:space="preserve">  </t>
  </si>
  <si>
    <t>Naam sjoeler</t>
  </si>
  <si>
    <t>Peter van der Zalm</t>
  </si>
  <si>
    <t>Paula van der Jagt</t>
  </si>
  <si>
    <t>Annie van der Sar</t>
  </si>
  <si>
    <t>Gerard van Rijnsoever</t>
  </si>
  <si>
    <t>Diny Bosman</t>
  </si>
  <si>
    <t>Trien Lek</t>
  </si>
  <si>
    <t>Ria Doornenbal</t>
  </si>
  <si>
    <t>Wil Volgering</t>
  </si>
  <si>
    <t>Lia Pieterse</t>
  </si>
  <si>
    <t>Klasse C</t>
  </si>
  <si>
    <t>Kees Kempenaar</t>
  </si>
  <si>
    <t>Door Markman</t>
  </si>
  <si>
    <t>Tonny Versluis</t>
  </si>
  <si>
    <t>Truus Keijzer</t>
  </si>
  <si>
    <t>Ans van Buuren</t>
  </si>
  <si>
    <t>Manus van Rijn</t>
  </si>
  <si>
    <t>Marry van Rijn</t>
  </si>
  <si>
    <t>Greet Versluis</t>
  </si>
  <si>
    <t>Wim van Miltenburg</t>
  </si>
  <si>
    <t>PR vanaf 9 september  2020</t>
  </si>
  <si>
    <t>PR</t>
  </si>
  <si>
    <t xml:space="preserve">Datum </t>
  </si>
  <si>
    <t xml:space="preserve"> </t>
  </si>
  <si>
    <t>Josѐ Hӧlscher</t>
  </si>
  <si>
    <r>
      <t>Jos</t>
    </r>
    <r>
      <rPr>
        <b/>
        <sz val="14"/>
        <rFont val="Calibri"/>
        <family val="2"/>
      </rPr>
      <t>ѐ</t>
    </r>
    <r>
      <rPr>
        <b/>
        <sz val="12"/>
        <rFont val="Arial Black"/>
        <family val="2"/>
      </rPr>
      <t xml:space="preserve"> H</t>
    </r>
    <r>
      <rPr>
        <b/>
        <sz val="14"/>
        <rFont val="Calibri"/>
        <family val="2"/>
      </rPr>
      <t>ӧlscher</t>
    </r>
  </si>
  <si>
    <t xml:space="preserve">Punten </t>
  </si>
  <si>
    <t xml:space="preserve">PR </t>
  </si>
  <si>
    <t>Elisa de Jong</t>
  </si>
  <si>
    <t>Paul van den Berg</t>
  </si>
  <si>
    <t>punten score afgetrokken.</t>
  </si>
  <si>
    <t>Theo van leijden</t>
  </si>
  <si>
    <t>Mahjan Yari</t>
  </si>
  <si>
    <t>Maria Baggen</t>
  </si>
  <si>
    <t>Maria</t>
  </si>
  <si>
    <t>Klasse X</t>
  </si>
  <si>
    <t>Monique van Leijden</t>
  </si>
  <si>
    <t>B-klasse</t>
  </si>
  <si>
    <t>C-klasse</t>
  </si>
  <si>
    <t>A-klasse</t>
  </si>
  <si>
    <t>totaal</t>
  </si>
  <si>
    <r>
      <t xml:space="preserve">148 </t>
    </r>
    <r>
      <rPr>
        <b/>
        <sz val="11"/>
        <color rgb="FFC00000"/>
        <rFont val="Arial Black"/>
        <family val="2"/>
      </rPr>
      <t>Gegooid</t>
    </r>
  </si>
  <si>
    <r>
      <t xml:space="preserve"> 140+  </t>
    </r>
    <r>
      <rPr>
        <b/>
        <sz val="11"/>
        <color rgb="FFC00000"/>
        <rFont val="Arial Black"/>
        <family val="2"/>
      </rPr>
      <t>Gegooid</t>
    </r>
  </si>
  <si>
    <t>Jo de Vries</t>
  </si>
  <si>
    <t>100 + Gegooid</t>
  </si>
  <si>
    <t>120 + Gegooid</t>
  </si>
  <si>
    <t>152 Gegooid</t>
  </si>
  <si>
    <t>In totaal zijn de 0 slechtste</t>
  </si>
  <si>
    <t xml:space="preserve">      Tussenstand competitie 2023-2024</t>
  </si>
  <si>
    <t>Albert van der Geest</t>
  </si>
  <si>
    <t>In totaal is er 0 slechtste</t>
  </si>
  <si>
    <t>Alie Sassen</t>
  </si>
  <si>
    <t>2022-2023</t>
  </si>
  <si>
    <t>GEMIDDELDE</t>
  </si>
  <si>
    <t>2023-2024</t>
  </si>
  <si>
    <t>Gem. 2023-24</t>
  </si>
  <si>
    <t>PLUS EN MIN</t>
  </si>
  <si>
    <t>Nieuw</t>
  </si>
  <si>
    <t xml:space="preserve"> Daguitslag 11 OKTOBER 2023</t>
  </si>
  <si>
    <t>Jo  de Vries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</si>
</sst>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[$-413]General"/>
    <numFmt numFmtId="165" formatCode="[$-413]0.00"/>
    <numFmt numFmtId="166" formatCode="d\-mmm\-yy"/>
    <numFmt numFmtId="167" formatCode="dd\-mm\-yy"/>
    <numFmt numFmtId="168" formatCode="[$-413]dd/mmm/yy;@"/>
    <numFmt numFmtId="169" formatCode="[$-413]0"/>
    <numFmt numFmtId="170" formatCode="[$-413]d/mmm;@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8"/>
      <color rgb="FF000099"/>
      <name val="Calibri"/>
      <family val="2"/>
    </font>
    <font>
      <b/>
      <sz val="12"/>
      <color rgb="FF000000"/>
      <name val="Arial Black"/>
      <family val="2"/>
    </font>
    <font>
      <b/>
      <sz val="12"/>
      <color rgb="FFC00000"/>
      <name val="Arial Black"/>
      <family val="2"/>
    </font>
    <font>
      <b/>
      <sz val="12"/>
      <color rgb="FF00B050"/>
      <name val="Arial"/>
      <family val="2"/>
    </font>
    <font>
      <b/>
      <sz val="12"/>
      <color rgb="FFFF0000"/>
      <name val="Arial Black"/>
      <family val="2"/>
    </font>
    <font>
      <b/>
      <sz val="12"/>
      <color rgb="FF00CC00"/>
      <name val="Arial Black"/>
      <family val="2"/>
    </font>
    <font>
      <sz val="12"/>
      <color rgb="FF0000FF"/>
      <name val="Arial Black"/>
      <family val="2"/>
    </font>
    <font>
      <sz val="12"/>
      <color rgb="FF000000"/>
      <name val="Arial Black"/>
      <family val="2"/>
    </font>
    <font>
      <sz val="12"/>
      <color rgb="FFC00000"/>
      <name val="Arial Black"/>
      <family val="2"/>
    </font>
    <font>
      <sz val="12"/>
      <color rgb="FFFF0000"/>
      <name val="Arial Black"/>
      <family val="2"/>
    </font>
    <font>
      <b/>
      <sz val="12"/>
      <color rgb="FF0070C0"/>
      <name val="Arial Black"/>
      <family val="2"/>
    </font>
    <font>
      <b/>
      <sz val="12"/>
      <color rgb="FF0F06BA"/>
      <name val="Arial Black"/>
      <family val="2"/>
    </font>
    <font>
      <sz val="12"/>
      <color rgb="FF0F06BA"/>
      <name val="Arial Black"/>
      <family val="2"/>
    </font>
    <font>
      <sz val="12"/>
      <name val="Arial Black"/>
      <family val="2"/>
    </font>
    <font>
      <sz val="12"/>
      <color rgb="FF0000CC"/>
      <name val="Arial Black"/>
      <family val="2"/>
    </font>
    <font>
      <b/>
      <sz val="16"/>
      <color rgb="FFFF0000"/>
      <name val="Verdana"/>
      <family val="2"/>
    </font>
    <font>
      <sz val="10"/>
      <color rgb="FF000000"/>
      <name val="Verdana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CC00"/>
      <name val="Calibri"/>
      <family val="2"/>
    </font>
    <font>
      <b/>
      <sz val="11"/>
      <color rgb="FFFF0000"/>
      <name val="Calibri"/>
      <family val="2"/>
    </font>
    <font>
      <sz val="11"/>
      <color rgb="FF0066CC"/>
      <name val="Calibri"/>
      <family val="2"/>
    </font>
    <font>
      <sz val="11"/>
      <color rgb="FF0066FF"/>
      <name val="Calibri"/>
      <family val="2"/>
    </font>
    <font>
      <b/>
      <sz val="16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1"/>
    </font>
    <font>
      <b/>
      <i/>
      <sz val="12"/>
      <color rgb="FF0066FF"/>
      <name val="Arial Black"/>
      <family val="2"/>
    </font>
    <font>
      <sz val="12"/>
      <color rgb="FF0066FF"/>
      <name val="Arial Black"/>
      <family val="2"/>
    </font>
    <font>
      <sz val="11"/>
      <color rgb="FFFF0000"/>
      <name val="Calibri"/>
      <family val="2"/>
    </font>
    <font>
      <b/>
      <sz val="20"/>
      <color rgb="FF000000"/>
      <name val="Arial Black"/>
      <family val="2"/>
    </font>
    <font>
      <sz val="14"/>
      <color rgb="FF000000"/>
      <name val="Arial Black"/>
      <family val="2"/>
    </font>
    <font>
      <b/>
      <sz val="11"/>
      <color rgb="FF000000"/>
      <name val="Arial Black"/>
      <family val="2"/>
    </font>
    <font>
      <sz val="10"/>
      <color rgb="FF000000"/>
      <name val="Ravie"/>
      <family val="5"/>
    </font>
    <font>
      <b/>
      <sz val="11"/>
      <color rgb="FF009900"/>
      <name val="Arial"/>
      <family val="2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9900"/>
      <name val="Arial1"/>
    </font>
    <font>
      <b/>
      <sz val="12"/>
      <color rgb="FFFFFF00"/>
      <name val="Arial Black"/>
      <family val="2"/>
    </font>
    <font>
      <sz val="20"/>
      <color rgb="FFFF0000"/>
      <name val="Arial1"/>
    </font>
    <font>
      <sz val="12"/>
      <color rgb="FF33CC33"/>
      <name val="Arial Black"/>
      <family val="2"/>
    </font>
    <font>
      <sz val="12"/>
      <color theme="1"/>
      <name val="Arial Black"/>
      <family val="2"/>
    </font>
    <font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2"/>
      <name val="Arial Black"/>
      <family val="2"/>
    </font>
    <font>
      <b/>
      <sz val="16"/>
      <color rgb="FF33CC33"/>
      <name val="Calibri"/>
      <family val="2"/>
    </font>
    <font>
      <b/>
      <sz val="16"/>
      <color theme="0"/>
      <name val="Calibri"/>
      <family val="2"/>
    </font>
    <font>
      <b/>
      <sz val="18"/>
      <color rgb="FFC00000"/>
      <name val="Arial Black"/>
      <family val="2"/>
    </font>
    <font>
      <b/>
      <sz val="11"/>
      <color rgb="FFC00000"/>
      <name val="Arial Black"/>
      <family val="2"/>
    </font>
    <font>
      <sz val="11"/>
      <color theme="0" tint="-0.249977111117893"/>
      <name val="Calibri"/>
      <family val="2"/>
      <scheme val="minor"/>
    </font>
    <font>
      <b/>
      <sz val="14"/>
      <name val="Calibri"/>
      <family val="2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Arial Black"/>
      <family val="2"/>
    </font>
    <font>
      <sz val="11"/>
      <name val="Arial Black"/>
      <family val="2"/>
    </font>
    <font>
      <b/>
      <sz val="10"/>
      <color rgb="FF0F06BA"/>
      <name val="Arial Black"/>
      <family val="2"/>
    </font>
    <font>
      <sz val="11"/>
      <color rgb="FFC00000"/>
      <name val="Arial Black"/>
      <family val="2"/>
    </font>
    <font>
      <b/>
      <i/>
      <sz val="18"/>
      <color rgb="FF000099"/>
      <name val="Arial Black"/>
      <family val="2"/>
    </font>
    <font>
      <sz val="11"/>
      <color rgb="FFFF0000"/>
      <name val="Arial Black"/>
      <family val="2"/>
    </font>
    <font>
      <b/>
      <sz val="12"/>
      <color rgb="FF00B050"/>
      <name val="Arial Black"/>
      <family val="2"/>
    </font>
    <font>
      <sz val="11"/>
      <color rgb="FF000000"/>
      <name val="Arial Black"/>
      <family val="2"/>
    </font>
    <font>
      <sz val="10"/>
      <color rgb="FFFF0000"/>
      <name val="Arial Black"/>
      <family val="2"/>
    </font>
    <font>
      <b/>
      <sz val="10"/>
      <color rgb="FF000000"/>
      <name val="Arial Black"/>
      <family val="2"/>
    </font>
    <font>
      <b/>
      <sz val="10"/>
      <color rgb="FF00CC00"/>
      <name val="Arial Black"/>
      <family val="2"/>
    </font>
    <font>
      <b/>
      <sz val="10"/>
      <color rgb="FF0070C0"/>
      <name val="Arial Black"/>
      <family val="2"/>
    </font>
    <font>
      <sz val="10"/>
      <color rgb="FF000000"/>
      <name val="Arial Black"/>
      <family val="2"/>
    </font>
    <font>
      <b/>
      <sz val="16"/>
      <color rgb="FFFF0000"/>
      <name val="Arial Black"/>
      <family val="2"/>
    </font>
    <font>
      <b/>
      <sz val="16"/>
      <color rgb="FF000000"/>
      <name val="Arial Black"/>
      <family val="2"/>
    </font>
    <font>
      <b/>
      <sz val="16"/>
      <color rgb="FF00CC00"/>
      <name val="Arial Black"/>
      <family val="2"/>
    </font>
    <font>
      <b/>
      <sz val="14"/>
      <color rgb="FFC00000"/>
      <name val="Arial Black"/>
      <family val="2"/>
    </font>
    <font>
      <b/>
      <sz val="14"/>
      <color rgb="FF00CC00"/>
      <name val="Arial Black"/>
      <family val="2"/>
    </font>
    <font>
      <b/>
      <i/>
      <sz val="18"/>
      <color rgb="FF0F06BA"/>
      <name val="Arial Black"/>
      <family val="2"/>
    </font>
    <font>
      <sz val="12"/>
      <color theme="1"/>
      <name val="Calibri"/>
      <family val="2"/>
      <scheme val="minor"/>
    </font>
    <font>
      <b/>
      <sz val="11"/>
      <color rgb="FF0F06BA"/>
      <name val="Arial Black"/>
      <family val="2"/>
    </font>
    <font>
      <b/>
      <sz val="11"/>
      <color theme="1"/>
      <name val="Arial Black"/>
      <family val="2"/>
    </font>
    <font>
      <b/>
      <sz val="8"/>
      <name val="Arial Black"/>
      <family val="2"/>
    </font>
    <font>
      <sz val="10"/>
      <color rgb="FF0F06BA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10"/>
      <color rgb="FFC00000"/>
      <name val="Arial Black"/>
      <family val="2"/>
    </font>
    <font>
      <b/>
      <sz val="10"/>
      <name val="Arial Black"/>
      <family val="2"/>
    </font>
    <font>
      <b/>
      <i/>
      <sz val="10"/>
      <color rgb="FF0F06BA"/>
      <name val="Arial Black"/>
      <family val="2"/>
    </font>
    <font>
      <sz val="10"/>
      <color rgb="FFC00000"/>
      <name val="Arial Black"/>
      <family val="2"/>
    </font>
    <font>
      <i/>
      <sz val="10"/>
      <color rgb="FF0F06BA"/>
      <name val="Arial Black"/>
      <family val="2"/>
    </font>
    <font>
      <b/>
      <i/>
      <sz val="10"/>
      <color rgb="FF0066FF"/>
      <name val="Arial Black"/>
      <family val="2"/>
    </font>
    <font>
      <sz val="10"/>
      <color rgb="FF0066FF"/>
      <name val="Arial Black"/>
      <family val="2"/>
    </font>
    <font>
      <sz val="10"/>
      <name val="Arial Black"/>
      <family val="2"/>
    </font>
    <font>
      <b/>
      <sz val="9"/>
      <color rgb="FF000000"/>
      <name val="Arial Black"/>
      <family val="2"/>
    </font>
    <font>
      <b/>
      <sz val="9"/>
      <color rgb="FF333333"/>
      <name val="Arial Black"/>
      <family val="2"/>
    </font>
    <font>
      <sz val="11"/>
      <color rgb="FFFFFF00"/>
      <name val="Arial Black"/>
      <family val="2"/>
    </font>
    <font>
      <b/>
      <sz val="8"/>
      <color theme="1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rgb="FFFCE4D6"/>
      </patternFill>
    </fill>
    <fill>
      <patternFill patternType="solid">
        <fgColor theme="0" tint="-0.249977111117893"/>
        <bgColor rgb="FF00B050"/>
      </patternFill>
    </fill>
    <fill>
      <patternFill patternType="solid">
        <fgColor theme="0" tint="-0.249977111117893"/>
        <bgColor rgb="FFFCD5B4"/>
      </patternFill>
    </fill>
    <fill>
      <patternFill patternType="solid">
        <fgColor theme="0" tint="-0.249977111117893"/>
        <bgColor rgb="FF9BC2E6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92D05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Border="0" applyProtection="0"/>
  </cellStyleXfs>
  <cellXfs count="361">
    <xf numFmtId="0" fontId="0" fillId="0" borderId="0" xfId="0"/>
    <xf numFmtId="0" fontId="0" fillId="2" borderId="0" xfId="0" applyFill="1"/>
    <xf numFmtId="164" fontId="3" fillId="3" borderId="0" xfId="2" applyFont="1" applyFill="1" applyBorder="1" applyAlignment="1">
      <alignment vertical="top"/>
    </xf>
    <xf numFmtId="164" fontId="6" fillId="4" borderId="0" xfId="2" applyFont="1" applyFill="1" applyBorder="1"/>
    <xf numFmtId="164" fontId="7" fillId="2" borderId="0" xfId="2" applyFont="1" applyFill="1" applyBorder="1"/>
    <xf numFmtId="164" fontId="2" fillId="2" borderId="0" xfId="2" applyFill="1" applyBorder="1"/>
    <xf numFmtId="164" fontId="10" fillId="2" borderId="0" xfId="2" applyFont="1" applyFill="1" applyBorder="1"/>
    <xf numFmtId="164" fontId="2" fillId="2" borderId="0" xfId="2" applyFill="1"/>
    <xf numFmtId="0" fontId="10" fillId="2" borderId="0" xfId="0" applyFont="1" applyFill="1"/>
    <xf numFmtId="164" fontId="12" fillId="2" borderId="0" xfId="2" applyFont="1" applyFill="1" applyBorder="1"/>
    <xf numFmtId="0" fontId="8" fillId="2" borderId="0" xfId="2" applyNumberFormat="1" applyFont="1" applyFill="1" applyBorder="1"/>
    <xf numFmtId="164" fontId="8" fillId="2" borderId="0" xfId="2" applyFont="1" applyFill="1" applyBorder="1"/>
    <xf numFmtId="164" fontId="17" fillId="2" borderId="0" xfId="2" applyFont="1" applyFill="1" applyBorder="1"/>
    <xf numFmtId="164" fontId="5" fillId="2" borderId="0" xfId="2" applyFont="1" applyFill="1" applyBorder="1"/>
    <xf numFmtId="165" fontId="10" fillId="2" borderId="0" xfId="2" applyNumberFormat="1" applyFont="1" applyFill="1" applyBorder="1"/>
    <xf numFmtId="164" fontId="4" fillId="2" borderId="0" xfId="2" applyFont="1" applyFill="1" applyBorder="1"/>
    <xf numFmtId="0" fontId="47" fillId="2" borderId="0" xfId="0" applyFont="1" applyFill="1"/>
    <xf numFmtId="164" fontId="21" fillId="2" borderId="0" xfId="2" applyFont="1" applyFill="1" applyBorder="1"/>
    <xf numFmtId="164" fontId="22" fillId="2" borderId="0" xfId="2" applyFont="1" applyFill="1" applyBorder="1"/>
    <xf numFmtId="0" fontId="4" fillId="2" borderId="0" xfId="2" applyNumberFormat="1" applyFont="1" applyFill="1" applyBorder="1"/>
    <xf numFmtId="0" fontId="10" fillId="2" borderId="0" xfId="2" applyNumberFormat="1" applyFont="1" applyFill="1" applyBorder="1"/>
    <xf numFmtId="0" fontId="48" fillId="2" borderId="0" xfId="0" applyFont="1" applyFill="1"/>
    <xf numFmtId="0" fontId="4" fillId="2" borderId="0" xfId="0" applyFont="1" applyFill="1"/>
    <xf numFmtId="164" fontId="13" fillId="2" borderId="0" xfId="2" applyFont="1" applyFill="1" applyBorder="1" applyAlignment="1">
      <alignment horizontal="center"/>
    </xf>
    <xf numFmtId="164" fontId="12" fillId="2" borderId="0" xfId="2" applyFont="1" applyFill="1"/>
    <xf numFmtId="164" fontId="4" fillId="2" borderId="0" xfId="2" applyFont="1" applyFill="1"/>
    <xf numFmtId="164" fontId="8" fillId="2" borderId="0" xfId="2" applyFont="1" applyFill="1"/>
    <xf numFmtId="164" fontId="13" fillId="2" borderId="0" xfId="2" applyFont="1" applyFill="1"/>
    <xf numFmtId="164" fontId="10" fillId="2" borderId="0" xfId="2" applyFont="1" applyFill="1"/>
    <xf numFmtId="164" fontId="19" fillId="2" borderId="0" xfId="2" applyFont="1" applyFill="1" applyBorder="1"/>
    <xf numFmtId="164" fontId="21" fillId="5" borderId="0" xfId="2" applyFont="1" applyFill="1" applyBorder="1"/>
    <xf numFmtId="0" fontId="49" fillId="2" borderId="0" xfId="0" applyFont="1" applyFill="1"/>
    <xf numFmtId="165" fontId="26" fillId="4" borderId="0" xfId="2" applyNumberFormat="1" applyFont="1" applyFill="1" applyBorder="1"/>
    <xf numFmtId="164" fontId="27" fillId="2" borderId="0" xfId="2" applyFont="1" applyFill="1"/>
    <xf numFmtId="167" fontId="29" fillId="2" borderId="0" xfId="0" applyNumberFormat="1" applyFont="1" applyFill="1"/>
    <xf numFmtId="167" fontId="2" fillId="2" borderId="0" xfId="0" applyNumberFormat="1" applyFont="1" applyFill="1"/>
    <xf numFmtId="165" fontId="28" fillId="2" borderId="0" xfId="2" applyNumberFormat="1" applyFont="1" applyFill="1"/>
    <xf numFmtId="0" fontId="32" fillId="2" borderId="0" xfId="0" applyFont="1" applyFill="1"/>
    <xf numFmtId="0" fontId="30" fillId="2" borderId="0" xfId="2" applyNumberFormat="1" applyFont="1" applyFill="1" applyBorder="1" applyAlignment="1">
      <alignment horizontal="center"/>
    </xf>
    <xf numFmtId="164" fontId="30" fillId="2" borderId="0" xfId="2" applyFont="1" applyFill="1" applyBorder="1" applyAlignment="1">
      <alignment horizontal="center"/>
    </xf>
    <xf numFmtId="0" fontId="30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164" fontId="31" fillId="2" borderId="0" xfId="2" applyFont="1" applyFill="1" applyBorder="1" applyAlignment="1">
      <alignment horizontal="center"/>
    </xf>
    <xf numFmtId="164" fontId="30" fillId="3" borderId="0" xfId="2" applyFont="1" applyFill="1" applyBorder="1" applyAlignment="1">
      <alignment horizontal="center"/>
    </xf>
    <xf numFmtId="165" fontId="11" fillId="2" borderId="0" xfId="2" applyNumberFormat="1" applyFont="1" applyFill="1" applyBorder="1" applyAlignment="1">
      <alignment horizontal="center"/>
    </xf>
    <xf numFmtId="164" fontId="24" fillId="2" borderId="0" xfId="2" applyFont="1" applyFill="1"/>
    <xf numFmtId="164" fontId="23" fillId="2" borderId="0" xfId="2" applyFont="1" applyFill="1"/>
    <xf numFmtId="164" fontId="25" fillId="2" borderId="0" xfId="2" applyFont="1" applyFill="1"/>
    <xf numFmtId="0" fontId="7" fillId="2" borderId="0" xfId="0" applyFont="1" applyFill="1"/>
    <xf numFmtId="165" fontId="7" fillId="2" borderId="0" xfId="2" applyNumberFormat="1" applyFont="1" applyFill="1" applyBorder="1"/>
    <xf numFmtId="164" fontId="24" fillId="2" borderId="0" xfId="2" applyFont="1" applyFill="1" applyBorder="1"/>
    <xf numFmtId="164" fontId="7" fillId="2" borderId="0" xfId="2" applyFont="1" applyFill="1" applyBorder="1" applyAlignment="1">
      <alignment horizontal="center"/>
    </xf>
    <xf numFmtId="0" fontId="13" fillId="2" borderId="0" xfId="0" applyFont="1" applyFill="1"/>
    <xf numFmtId="164" fontId="36" fillId="2" borderId="0" xfId="2" applyFont="1" applyFill="1" applyBorder="1"/>
    <xf numFmtId="0" fontId="40" fillId="2" borderId="0" xfId="0" applyFont="1" applyFill="1"/>
    <xf numFmtId="0" fontId="39" fillId="2" borderId="0" xfId="0" applyFont="1" applyFill="1"/>
    <xf numFmtId="0" fontId="41" fillId="2" borderId="0" xfId="0" applyFont="1" applyFill="1"/>
    <xf numFmtId="0" fontId="38" fillId="2" borderId="0" xfId="0" applyFont="1" applyFill="1"/>
    <xf numFmtId="0" fontId="35" fillId="2" borderId="0" xfId="0" applyFont="1" applyFill="1"/>
    <xf numFmtId="0" fontId="20" fillId="2" borderId="0" xfId="0" applyFont="1" applyFill="1"/>
    <xf numFmtId="164" fontId="51" fillId="5" borderId="0" xfId="2" applyFont="1" applyFill="1" applyBorder="1"/>
    <xf numFmtId="164" fontId="51" fillId="2" borderId="0" xfId="2" applyFont="1" applyFill="1" applyBorder="1"/>
    <xf numFmtId="0" fontId="50" fillId="2" borderId="0" xfId="2" applyNumberFormat="1" applyFont="1" applyFill="1" applyBorder="1" applyAlignment="1">
      <alignment horizontal="center"/>
    </xf>
    <xf numFmtId="164" fontId="10" fillId="2" borderId="0" xfId="2" applyFont="1" applyFill="1" applyBorder="1" applyAlignment="1">
      <alignment horizontal="center"/>
    </xf>
    <xf numFmtId="164" fontId="52" fillId="2" borderId="0" xfId="2" applyFont="1" applyFill="1" applyBorder="1"/>
    <xf numFmtId="164" fontId="52" fillId="4" borderId="0" xfId="2" applyFont="1" applyFill="1" applyBorder="1" applyAlignment="1">
      <alignment horizontal="center" vertical="center"/>
    </xf>
    <xf numFmtId="164" fontId="52" fillId="5" borderId="0" xfId="2" applyFont="1" applyFill="1" applyBorder="1"/>
    <xf numFmtId="164" fontId="50" fillId="2" borderId="0" xfId="2" applyFont="1" applyFill="1" applyBorder="1" applyAlignment="1">
      <alignment horizontal="center"/>
    </xf>
    <xf numFmtId="164" fontId="45" fillId="2" borderId="0" xfId="2" applyFont="1" applyFill="1" applyBorder="1" applyAlignment="1">
      <alignment horizontal="center"/>
    </xf>
    <xf numFmtId="168" fontId="50" fillId="2" borderId="0" xfId="2" applyNumberFormat="1" applyFont="1" applyFill="1" applyBorder="1" applyAlignment="1">
      <alignment horizontal="center"/>
    </xf>
    <xf numFmtId="164" fontId="16" fillId="2" borderId="0" xfId="2" applyFont="1" applyFill="1" applyBorder="1" applyAlignment="1">
      <alignment horizontal="center"/>
    </xf>
    <xf numFmtId="164" fontId="46" fillId="2" borderId="0" xfId="0" applyNumberFormat="1" applyFont="1" applyFill="1" applyAlignment="1">
      <alignment horizontal="center"/>
    </xf>
    <xf numFmtId="0" fontId="55" fillId="2" borderId="0" xfId="0" applyFont="1" applyFill="1"/>
    <xf numFmtId="0" fontId="58" fillId="2" borderId="0" xfId="0" applyFont="1" applyFill="1"/>
    <xf numFmtId="0" fontId="57" fillId="2" borderId="0" xfId="0" applyFont="1" applyFill="1"/>
    <xf numFmtId="0" fontId="0" fillId="11" borderId="0" xfId="0" applyFill="1"/>
    <xf numFmtId="0" fontId="0" fillId="12" borderId="0" xfId="0" applyFill="1"/>
    <xf numFmtId="0" fontId="8" fillId="12" borderId="0" xfId="2" applyNumberFormat="1" applyFont="1" applyFill="1" applyBorder="1"/>
    <xf numFmtId="164" fontId="8" fillId="12" borderId="0" xfId="2" applyFont="1" applyFill="1" applyBorder="1"/>
    <xf numFmtId="164" fontId="50" fillId="2" borderId="6" xfId="2" applyFont="1" applyFill="1" applyBorder="1" applyAlignment="1">
      <alignment horizontal="center"/>
    </xf>
    <xf numFmtId="164" fontId="10" fillId="2" borderId="23" xfId="2" applyFont="1" applyFill="1" applyBorder="1" applyAlignment="1">
      <alignment horizontal="center"/>
    </xf>
    <xf numFmtId="164" fontId="10" fillId="2" borderId="24" xfId="2" applyFont="1" applyFill="1" applyBorder="1" applyAlignment="1">
      <alignment horizontal="center"/>
    </xf>
    <xf numFmtId="164" fontId="50" fillId="2" borderId="24" xfId="2" applyFont="1" applyFill="1" applyBorder="1" applyAlignment="1">
      <alignment horizontal="center"/>
    </xf>
    <xf numFmtId="164" fontId="10" fillId="2" borderId="22" xfId="2" applyFont="1" applyFill="1" applyBorder="1" applyAlignment="1">
      <alignment horizontal="center"/>
    </xf>
    <xf numFmtId="164" fontId="16" fillId="2" borderId="22" xfId="0" applyNumberFormat="1" applyFont="1" applyFill="1" applyBorder="1" applyAlignment="1">
      <alignment horizontal="center"/>
    </xf>
    <xf numFmtId="164" fontId="16" fillId="2" borderId="23" xfId="2" applyFont="1" applyFill="1" applyBorder="1" applyAlignment="1">
      <alignment horizontal="center"/>
    </xf>
    <xf numFmtId="164" fontId="16" fillId="2" borderId="24" xfId="2" applyFont="1" applyFill="1" applyBorder="1" applyAlignment="1">
      <alignment horizontal="center"/>
    </xf>
    <xf numFmtId="0" fontId="16" fillId="2" borderId="0" xfId="2" applyNumberFormat="1" applyFont="1" applyFill="1" applyBorder="1" applyAlignment="1">
      <alignment horizontal="center"/>
    </xf>
    <xf numFmtId="170" fontId="0" fillId="2" borderId="0" xfId="0" applyNumberFormat="1" applyFill="1"/>
    <xf numFmtId="16" fontId="0" fillId="2" borderId="0" xfId="0" applyNumberFormat="1" applyFill="1"/>
    <xf numFmtId="16" fontId="0" fillId="12" borderId="0" xfId="0" applyNumberFormat="1" applyFill="1"/>
    <xf numFmtId="0" fontId="58" fillId="12" borderId="0" xfId="0" applyFont="1" applyFill="1"/>
    <xf numFmtId="0" fontId="60" fillId="2" borderId="0" xfId="0" applyFont="1" applyFill="1"/>
    <xf numFmtId="0" fontId="16" fillId="2" borderId="0" xfId="0" applyFont="1" applyFill="1"/>
    <xf numFmtId="164" fontId="7" fillId="4" borderId="0" xfId="2" applyFont="1" applyFill="1" applyBorder="1"/>
    <xf numFmtId="0" fontId="0" fillId="12" borderId="0" xfId="0" applyFill="1" applyAlignment="1">
      <alignment horizontal="center"/>
    </xf>
    <xf numFmtId="0" fontId="61" fillId="12" borderId="0" xfId="0" applyFont="1" applyFill="1"/>
    <xf numFmtId="0" fontId="62" fillId="12" borderId="0" xfId="0" applyFont="1" applyFill="1"/>
    <xf numFmtId="164" fontId="14" fillId="2" borderId="6" xfId="2" applyFont="1" applyFill="1" applyBorder="1" applyAlignment="1">
      <alignment horizontal="center"/>
    </xf>
    <xf numFmtId="164" fontId="15" fillId="2" borderId="0" xfId="2" applyFont="1" applyFill="1" applyBorder="1" applyAlignment="1">
      <alignment horizontal="center"/>
    </xf>
    <xf numFmtId="0" fontId="37" fillId="2" borderId="0" xfId="0" applyFont="1" applyFill="1"/>
    <xf numFmtId="0" fontId="42" fillId="2" borderId="0" xfId="0" applyFont="1" applyFill="1"/>
    <xf numFmtId="0" fontId="15" fillId="12" borderId="0" xfId="0" applyFont="1" applyFill="1" applyAlignment="1">
      <alignment horizontal="center"/>
    </xf>
    <xf numFmtId="0" fontId="16" fillId="12" borderId="0" xfId="2" applyNumberFormat="1" applyFont="1" applyFill="1" applyBorder="1" applyAlignment="1">
      <alignment horizontal="center"/>
    </xf>
    <xf numFmtId="0" fontId="5" fillId="12" borderId="0" xfId="2" applyNumberFormat="1" applyFont="1" applyFill="1" applyBorder="1" applyAlignment="1">
      <alignment horizontal="center"/>
    </xf>
    <xf numFmtId="0" fontId="14" fillId="2" borderId="0" xfId="2" applyNumberFormat="1" applyFont="1" applyFill="1" applyBorder="1" applyAlignment="1">
      <alignment horizontal="center" vertical="center"/>
    </xf>
    <xf numFmtId="0" fontId="10" fillId="2" borderId="0" xfId="2" applyNumberFormat="1" applyFont="1" applyFill="1" applyBorder="1" applyAlignment="1">
      <alignment horizontal="center" vertical="center"/>
    </xf>
    <xf numFmtId="164" fontId="71" fillId="2" borderId="0" xfId="2" applyFont="1" applyFill="1" applyAlignment="1">
      <alignment vertical="center"/>
    </xf>
    <xf numFmtId="164" fontId="72" fillId="2" borderId="0" xfId="2" applyFont="1" applyFill="1" applyAlignment="1">
      <alignment vertical="center"/>
    </xf>
    <xf numFmtId="164" fontId="73" fillId="2" borderId="0" xfId="2" applyFont="1" applyFill="1" applyAlignment="1">
      <alignment vertical="center"/>
    </xf>
    <xf numFmtId="164" fontId="74" fillId="2" borderId="0" xfId="2" applyFont="1" applyFill="1" applyAlignment="1">
      <alignment vertical="center"/>
    </xf>
    <xf numFmtId="164" fontId="75" fillId="2" borderId="0" xfId="2" applyFont="1" applyFill="1" applyBorder="1" applyAlignment="1">
      <alignment vertical="center"/>
    </xf>
    <xf numFmtId="164" fontId="76" fillId="2" borderId="0" xfId="2" applyFont="1" applyFill="1" applyBorder="1" applyAlignment="1">
      <alignment vertical="center"/>
    </xf>
    <xf numFmtId="164" fontId="77" fillId="2" borderId="0" xfId="2" applyFont="1" applyFill="1" applyBorder="1" applyAlignment="1">
      <alignment vertical="center"/>
    </xf>
    <xf numFmtId="164" fontId="78" fillId="2" borderId="0" xfId="2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/>
    </xf>
    <xf numFmtId="164" fontId="34" fillId="2" borderId="0" xfId="2" applyFont="1" applyFill="1" applyBorder="1" applyAlignment="1">
      <alignment vertical="center"/>
    </xf>
    <xf numFmtId="164" fontId="80" fillId="2" borderId="0" xfId="2" applyFont="1" applyFill="1" applyBorder="1" applyAlignment="1">
      <alignment vertical="center"/>
    </xf>
    <xf numFmtId="164" fontId="67" fillId="3" borderId="0" xfId="2" applyFont="1" applyFill="1" applyBorder="1" applyAlignment="1">
      <alignment vertical="center"/>
    </xf>
    <xf numFmtId="0" fontId="68" fillId="2" borderId="0" xfId="0" applyFont="1" applyFill="1" applyAlignment="1">
      <alignment vertical="center"/>
    </xf>
    <xf numFmtId="164" fontId="35" fillId="2" borderId="2" xfId="2" applyFont="1" applyFill="1" applyBorder="1" applyAlignment="1">
      <alignment vertical="center"/>
    </xf>
    <xf numFmtId="164" fontId="14" fillId="4" borderId="2" xfId="2" applyFont="1" applyFill="1" applyBorder="1" applyAlignment="1">
      <alignment horizontal="center" vertical="center"/>
    </xf>
    <xf numFmtId="164" fontId="5" fillId="4" borderId="2" xfId="2" applyFont="1" applyFill="1" applyBorder="1" applyAlignment="1">
      <alignment horizontal="center" vertical="center"/>
    </xf>
    <xf numFmtId="164" fontId="50" fillId="4" borderId="2" xfId="2" applyFont="1" applyFill="1" applyBorder="1" applyAlignment="1">
      <alignment horizontal="center" vertical="center"/>
    </xf>
    <xf numFmtId="164" fontId="69" fillId="4" borderId="0" xfId="2" applyFont="1" applyFill="1" applyBorder="1" applyAlignment="1">
      <alignment vertical="center"/>
    </xf>
    <xf numFmtId="0" fontId="50" fillId="2" borderId="2" xfId="2" applyNumberFormat="1" applyFont="1" applyFill="1" applyBorder="1" applyAlignment="1">
      <alignment vertical="center"/>
    </xf>
    <xf numFmtId="164" fontId="50" fillId="2" borderId="2" xfId="2" applyFont="1" applyFill="1" applyBorder="1" applyAlignment="1">
      <alignment vertical="center"/>
    </xf>
    <xf numFmtId="0" fontId="15" fillId="2" borderId="2" xfId="2" applyNumberFormat="1" applyFont="1" applyFill="1" applyBorder="1" applyAlignment="1">
      <alignment horizontal="center" vertical="center"/>
    </xf>
    <xf numFmtId="2" fontId="11" fillId="2" borderId="2" xfId="1" applyNumberFormat="1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/>
    </xf>
    <xf numFmtId="164" fontId="70" fillId="2" borderId="0" xfId="2" applyFont="1" applyFill="1" applyBorder="1" applyAlignment="1">
      <alignment vertical="center"/>
    </xf>
    <xf numFmtId="164" fontId="8" fillId="2" borderId="2" xfId="2" applyFont="1" applyFill="1" applyBorder="1" applyAlignment="1">
      <alignment vertical="center"/>
    </xf>
    <xf numFmtId="164" fontId="70" fillId="2" borderId="0" xfId="2" applyFont="1" applyFill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50" fillId="2" borderId="2" xfId="0" applyFont="1" applyFill="1" applyBorder="1" applyAlignment="1">
      <alignment vertical="center"/>
    </xf>
    <xf numFmtId="0" fontId="59" fillId="2" borderId="2" xfId="0" applyFont="1" applyFill="1" applyBorder="1" applyAlignment="1">
      <alignment vertical="center"/>
    </xf>
    <xf numFmtId="164" fontId="4" fillId="2" borderId="2" xfId="2" applyFont="1" applyFill="1" applyBorder="1" applyAlignment="1">
      <alignment vertical="center"/>
    </xf>
    <xf numFmtId="2" fontId="5" fillId="2" borderId="2" xfId="1" applyNumberFormat="1" applyFont="1" applyFill="1" applyBorder="1" applyAlignment="1">
      <alignment horizontal="center" vertical="center"/>
    </xf>
    <xf numFmtId="0" fontId="16" fillId="2" borderId="2" xfId="2" applyNumberFormat="1" applyFont="1" applyFill="1" applyBorder="1" applyAlignment="1">
      <alignment horizontal="center" vertical="center"/>
    </xf>
    <xf numFmtId="0" fontId="59" fillId="2" borderId="0" xfId="0" applyFont="1" applyFill="1" applyAlignment="1">
      <alignment vertical="center"/>
    </xf>
    <xf numFmtId="0" fontId="59" fillId="12" borderId="2" xfId="0" applyFont="1" applyFill="1" applyBorder="1" applyAlignment="1">
      <alignment vertical="center"/>
    </xf>
    <xf numFmtId="0" fontId="8" fillId="2" borderId="2" xfId="2" applyNumberFormat="1" applyFont="1" applyFill="1" applyBorder="1" applyAlignment="1">
      <alignment vertical="center"/>
    </xf>
    <xf numFmtId="164" fontId="12" fillId="2" borderId="2" xfId="2" applyFont="1" applyFill="1" applyBorder="1" applyAlignment="1">
      <alignment vertical="center"/>
    </xf>
    <xf numFmtId="164" fontId="5" fillId="2" borderId="2" xfId="2" applyFont="1" applyFill="1" applyBorder="1" applyAlignment="1">
      <alignment vertical="center"/>
    </xf>
    <xf numFmtId="164" fontId="16" fillId="2" borderId="2" xfId="2" applyFont="1" applyFill="1" applyBorder="1" applyAlignment="1">
      <alignment vertical="center"/>
    </xf>
    <xf numFmtId="2" fontId="5" fillId="2" borderId="2" xfId="2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68" fillId="2" borderId="0" xfId="0" applyFont="1" applyFill="1" applyAlignment="1">
      <alignment horizontal="center" vertical="center"/>
    </xf>
    <xf numFmtId="164" fontId="50" fillId="2" borderId="0" xfId="2" applyFont="1" applyFill="1" applyBorder="1" applyAlignment="1">
      <alignment horizontal="center" vertical="center"/>
    </xf>
    <xf numFmtId="164" fontId="16" fillId="2" borderId="0" xfId="2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14" fillId="4" borderId="6" xfId="2" applyFont="1" applyFill="1" applyBorder="1" applyAlignment="1">
      <alignment horizontal="center" vertical="center"/>
    </xf>
    <xf numFmtId="164" fontId="5" fillId="4" borderId="6" xfId="2" applyFont="1" applyFill="1" applyBorder="1" applyAlignment="1">
      <alignment horizontal="center" vertical="center"/>
    </xf>
    <xf numFmtId="164" fontId="4" fillId="5" borderId="6" xfId="2" applyFont="1" applyFill="1" applyBorder="1" applyAlignment="1">
      <alignment horizontal="center" vertical="center"/>
    </xf>
    <xf numFmtId="164" fontId="8" fillId="2" borderId="6" xfId="2" applyFont="1" applyFill="1" applyBorder="1" applyAlignment="1">
      <alignment horizontal="center" vertical="center"/>
    </xf>
    <xf numFmtId="0" fontId="14" fillId="2" borderId="24" xfId="2" applyNumberFormat="1" applyFont="1" applyFill="1" applyBorder="1" applyAlignment="1">
      <alignment horizontal="center" vertical="center"/>
    </xf>
    <xf numFmtId="2" fontId="5" fillId="2" borderId="24" xfId="1" applyNumberFormat="1" applyFont="1" applyFill="1" applyBorder="1" applyAlignment="1">
      <alignment horizontal="center" vertical="center"/>
    </xf>
    <xf numFmtId="0" fontId="10" fillId="2" borderId="24" xfId="2" applyNumberFormat="1" applyFont="1" applyFill="1" applyBorder="1" applyAlignment="1">
      <alignment horizontal="center" vertical="center"/>
    </xf>
    <xf numFmtId="0" fontId="14" fillId="2" borderId="22" xfId="2" applyNumberFormat="1" applyFont="1" applyFill="1" applyBorder="1" applyAlignment="1">
      <alignment horizontal="center" vertical="center"/>
    </xf>
    <xf numFmtId="0" fontId="4" fillId="2" borderId="31" xfId="2" applyNumberFormat="1" applyFont="1" applyFill="1" applyBorder="1" applyAlignment="1">
      <alignment vertical="center"/>
    </xf>
    <xf numFmtId="0" fontId="14" fillId="2" borderId="5" xfId="2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/>
    </xf>
    <xf numFmtId="0" fontId="4" fillId="2" borderId="28" xfId="2" applyNumberFormat="1" applyFont="1" applyFill="1" applyBorder="1" applyAlignment="1">
      <alignment vertical="center"/>
    </xf>
    <xf numFmtId="0" fontId="14" fillId="2" borderId="32" xfId="2" applyNumberFormat="1" applyFont="1" applyFill="1" applyBorder="1" applyAlignment="1">
      <alignment horizontal="center" vertical="center"/>
    </xf>
    <xf numFmtId="2" fontId="5" fillId="2" borderId="32" xfId="1" applyNumberFormat="1" applyFont="1" applyFill="1" applyBorder="1" applyAlignment="1">
      <alignment horizontal="center" vertical="center"/>
    </xf>
    <xf numFmtId="0" fontId="10" fillId="2" borderId="32" xfId="2" applyNumberFormat="1" applyFont="1" applyFill="1" applyBorder="1" applyAlignment="1">
      <alignment horizontal="center" vertical="center"/>
    </xf>
    <xf numFmtId="0" fontId="14" fillId="2" borderId="29" xfId="2" applyNumberFormat="1" applyFont="1" applyFill="1" applyBorder="1" applyAlignment="1">
      <alignment horizontal="center" vertical="center"/>
    </xf>
    <xf numFmtId="0" fontId="82" fillId="2" borderId="0" xfId="0" applyFont="1" applyFill="1"/>
    <xf numFmtId="164" fontId="5" fillId="4" borderId="2" xfId="2" applyFont="1" applyFill="1" applyBorder="1" applyAlignment="1">
      <alignment vertical="center"/>
    </xf>
    <xf numFmtId="0" fontId="50" fillId="2" borderId="2" xfId="0" applyFont="1" applyFill="1" applyBorder="1" applyAlignment="1">
      <alignment horizontal="center" vertical="center"/>
    </xf>
    <xf numFmtId="164" fontId="16" fillId="2" borderId="0" xfId="2" applyFont="1" applyFill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9" fillId="12" borderId="16" xfId="0" applyFont="1" applyFill="1" applyBorder="1"/>
    <xf numFmtId="0" fontId="83" fillId="12" borderId="10" xfId="0" applyFont="1" applyFill="1" applyBorder="1" applyAlignment="1">
      <alignment horizontal="center"/>
    </xf>
    <xf numFmtId="0" fontId="59" fillId="12" borderId="10" xfId="0" applyFont="1" applyFill="1" applyBorder="1" applyAlignment="1">
      <alignment horizontal="center"/>
    </xf>
    <xf numFmtId="0" fontId="59" fillId="12" borderId="17" xfId="0" applyFont="1" applyFill="1" applyBorder="1" applyAlignment="1">
      <alignment horizontal="center"/>
    </xf>
    <xf numFmtId="0" fontId="54" fillId="12" borderId="18" xfId="0" applyFont="1" applyFill="1" applyBorder="1"/>
    <xf numFmtId="0" fontId="83" fillId="12" borderId="0" xfId="0" applyFont="1" applyFill="1" applyAlignment="1">
      <alignment horizontal="center"/>
    </xf>
    <xf numFmtId="0" fontId="84" fillId="12" borderId="18" xfId="0" applyFont="1" applyFill="1" applyBorder="1"/>
    <xf numFmtId="0" fontId="84" fillId="12" borderId="2" xfId="0" applyFont="1" applyFill="1" applyBorder="1" applyAlignment="1">
      <alignment horizontal="center"/>
    </xf>
    <xf numFmtId="0" fontId="84" fillId="12" borderId="11" xfId="0" applyFont="1" applyFill="1" applyBorder="1" applyAlignment="1">
      <alignment horizontal="center"/>
    </xf>
    <xf numFmtId="16" fontId="85" fillId="12" borderId="2" xfId="0" applyNumberFormat="1" applyFont="1" applyFill="1" applyBorder="1" applyAlignment="1">
      <alignment horizontal="center"/>
    </xf>
    <xf numFmtId="170" fontId="85" fillId="12" borderId="2" xfId="0" applyNumberFormat="1" applyFont="1" applyFill="1" applyBorder="1" applyAlignment="1">
      <alignment horizontal="center"/>
    </xf>
    <xf numFmtId="16" fontId="85" fillId="12" borderId="11" xfId="0" applyNumberFormat="1" applyFont="1" applyFill="1" applyBorder="1" applyAlignment="1">
      <alignment horizontal="center"/>
    </xf>
    <xf numFmtId="0" fontId="84" fillId="12" borderId="13" xfId="0" applyFont="1" applyFill="1" applyBorder="1"/>
    <xf numFmtId="0" fontId="83" fillId="12" borderId="1" xfId="0" applyFont="1" applyFill="1" applyBorder="1" applyAlignment="1">
      <alignment horizontal="center"/>
    </xf>
    <xf numFmtId="0" fontId="84" fillId="12" borderId="3" xfId="0" applyFont="1" applyFill="1" applyBorder="1" applyAlignment="1">
      <alignment horizontal="center"/>
    </xf>
    <xf numFmtId="0" fontId="84" fillId="12" borderId="19" xfId="0" applyFont="1" applyFill="1" applyBorder="1" applyAlignment="1">
      <alignment horizontal="center"/>
    </xf>
    <xf numFmtId="0" fontId="0" fillId="12" borderId="0" xfId="0" applyFill="1" applyAlignment="1">
      <alignment vertical="center"/>
    </xf>
    <xf numFmtId="164" fontId="65" fillId="2" borderId="0" xfId="2" applyFont="1" applyFill="1"/>
    <xf numFmtId="0" fontId="86" fillId="2" borderId="0" xfId="0" applyFont="1" applyFill="1"/>
    <xf numFmtId="0" fontId="87" fillId="12" borderId="0" xfId="0" applyFont="1" applyFill="1"/>
    <xf numFmtId="164" fontId="88" fillId="2" borderId="0" xfId="2" applyFont="1" applyFill="1" applyBorder="1"/>
    <xf numFmtId="164" fontId="72" fillId="4" borderId="2" xfId="2" applyFont="1" applyFill="1" applyBorder="1"/>
    <xf numFmtId="164" fontId="65" fillId="4" borderId="16" xfId="2" applyFont="1" applyFill="1" applyBorder="1" applyAlignment="1">
      <alignment horizontal="center" vertical="center"/>
    </xf>
    <xf numFmtId="165" fontId="89" fillId="4" borderId="33" xfId="2" applyNumberFormat="1" applyFont="1" applyFill="1" applyBorder="1"/>
    <xf numFmtId="164" fontId="90" fillId="2" borderId="0" xfId="2" applyFont="1" applyFill="1" applyBorder="1" applyAlignment="1">
      <alignment horizontal="center"/>
    </xf>
    <xf numFmtId="0" fontId="87" fillId="2" borderId="2" xfId="0" applyFont="1" applyFill="1" applyBorder="1"/>
    <xf numFmtId="0" fontId="91" fillId="2" borderId="2" xfId="0" applyFont="1" applyFill="1" applyBorder="1" applyAlignment="1">
      <alignment horizontal="center"/>
    </xf>
    <xf numFmtId="165" fontId="92" fillId="2" borderId="2" xfId="2" applyNumberFormat="1" applyFont="1" applyFill="1" applyBorder="1" applyAlignment="1">
      <alignment horizontal="center"/>
    </xf>
    <xf numFmtId="0" fontId="90" fillId="2" borderId="2" xfId="2" applyNumberFormat="1" applyFont="1" applyFill="1" applyBorder="1"/>
    <xf numFmtId="0" fontId="91" fillId="2" borderId="2" xfId="2" applyNumberFormat="1" applyFont="1" applyFill="1" applyBorder="1" applyAlignment="1">
      <alignment horizontal="center"/>
    </xf>
    <xf numFmtId="164" fontId="91" fillId="2" borderId="2" xfId="2" applyFont="1" applyFill="1" applyBorder="1" applyAlignment="1">
      <alignment horizontal="center"/>
    </xf>
    <xf numFmtId="0" fontId="93" fillId="2" borderId="2" xfId="0" applyFont="1" applyFill="1" applyBorder="1" applyAlignment="1">
      <alignment horizontal="center"/>
    </xf>
    <xf numFmtId="164" fontId="93" fillId="2" borderId="2" xfId="2" applyFont="1" applyFill="1" applyBorder="1" applyAlignment="1">
      <alignment horizontal="center"/>
    </xf>
    <xf numFmtId="164" fontId="91" fillId="3" borderId="2" xfId="2" applyFont="1" applyFill="1" applyBorder="1" applyAlignment="1">
      <alignment horizontal="center"/>
    </xf>
    <xf numFmtId="165" fontId="92" fillId="2" borderId="0" xfId="2" applyNumberFormat="1" applyFont="1" applyFill="1" applyBorder="1" applyAlignment="1">
      <alignment horizontal="center"/>
    </xf>
    <xf numFmtId="0" fontId="96" fillId="2" borderId="0" xfId="0" applyFont="1" applyFill="1" applyAlignment="1">
      <alignment horizontal="center"/>
    </xf>
    <xf numFmtId="0" fontId="87" fillId="2" borderId="0" xfId="0" applyFont="1" applyFill="1"/>
    <xf numFmtId="0" fontId="87" fillId="12" borderId="2" xfId="0" applyFont="1" applyFill="1" applyBorder="1"/>
    <xf numFmtId="0" fontId="96" fillId="2" borderId="2" xfId="0" applyFont="1" applyFill="1" applyBorder="1"/>
    <xf numFmtId="164" fontId="94" fillId="2" borderId="0" xfId="2" applyFont="1" applyFill="1" applyBorder="1" applyAlignment="1">
      <alignment horizontal="center"/>
    </xf>
    <xf numFmtId="0" fontId="94" fillId="2" borderId="0" xfId="0" applyFont="1" applyFill="1" applyAlignment="1">
      <alignment horizontal="center"/>
    </xf>
    <xf numFmtId="0" fontId="95" fillId="2" borderId="0" xfId="0" applyFont="1" applyFill="1" applyAlignment="1">
      <alignment horizontal="center"/>
    </xf>
    <xf numFmtId="164" fontId="95" fillId="2" borderId="0" xfId="2" applyFont="1" applyFill="1" applyBorder="1" applyAlignment="1">
      <alignment horizontal="center"/>
    </xf>
    <xf numFmtId="164" fontId="94" fillId="3" borderId="0" xfId="2" applyFont="1" applyFill="1" applyBorder="1" applyAlignment="1">
      <alignment horizontal="center"/>
    </xf>
    <xf numFmtId="164" fontId="65" fillId="4" borderId="2" xfId="2" applyFont="1" applyFill="1" applyBorder="1" applyAlignment="1">
      <alignment horizontal="center" vertical="center"/>
    </xf>
    <xf numFmtId="165" fontId="89" fillId="4" borderId="2" xfId="2" applyNumberFormat="1" applyFont="1" applyFill="1" applyBorder="1"/>
    <xf numFmtId="169" fontId="93" fillId="2" borderId="2" xfId="2" applyNumberFormat="1" applyFont="1" applyFill="1" applyBorder="1" applyAlignment="1">
      <alignment horizontal="center"/>
    </xf>
    <xf numFmtId="164" fontId="91" fillId="4" borderId="2" xfId="2" applyFont="1" applyFill="1" applyBorder="1" applyAlignment="1">
      <alignment horizontal="center"/>
    </xf>
    <xf numFmtId="0" fontId="91" fillId="12" borderId="2" xfId="0" applyFont="1" applyFill="1" applyBorder="1" applyAlignment="1">
      <alignment horizontal="center"/>
    </xf>
    <xf numFmtId="166" fontId="97" fillId="2" borderId="2" xfId="2" applyNumberFormat="1" applyFont="1" applyFill="1" applyBorder="1"/>
    <xf numFmtId="15" fontId="98" fillId="2" borderId="2" xfId="0" applyNumberFormat="1" applyFont="1" applyFill="1" applyBorder="1"/>
    <xf numFmtId="15" fontId="97" fillId="2" borderId="2" xfId="0" applyNumberFormat="1" applyFont="1" applyFill="1" applyBorder="1"/>
    <xf numFmtId="15" fontId="97" fillId="2" borderId="2" xfId="2" applyNumberFormat="1" applyFont="1" applyFill="1" applyBorder="1" applyAlignment="1">
      <alignment horizontal="center"/>
    </xf>
    <xf numFmtId="0" fontId="59" fillId="2" borderId="0" xfId="0" applyFont="1" applyFill="1"/>
    <xf numFmtId="0" fontId="59" fillId="2" borderId="0" xfId="0" applyFont="1" applyFill="1" applyAlignment="1">
      <alignment horizontal="center" vertical="center"/>
    </xf>
    <xf numFmtId="0" fontId="99" fillId="9" borderId="18" xfId="0" applyFont="1" applyFill="1" applyBorder="1" applyAlignment="1">
      <alignment vertical="center"/>
    </xf>
    <xf numFmtId="0" fontId="99" fillId="9" borderId="0" xfId="0" applyFont="1" applyFill="1" applyAlignment="1">
      <alignment vertical="center"/>
    </xf>
    <xf numFmtId="0" fontId="99" fillId="9" borderId="15" xfId="0" applyFont="1" applyFill="1" applyBorder="1" applyAlignment="1">
      <alignment vertical="center"/>
    </xf>
    <xf numFmtId="0" fontId="59" fillId="9" borderId="18" xfId="0" applyFont="1" applyFill="1" applyBorder="1" applyAlignment="1">
      <alignment vertical="center"/>
    </xf>
    <xf numFmtId="0" fontId="59" fillId="9" borderId="0" xfId="0" applyFont="1" applyFill="1" applyAlignment="1">
      <alignment vertical="center"/>
    </xf>
    <xf numFmtId="0" fontId="5" fillId="12" borderId="8" xfId="0" applyFont="1" applyFill="1" applyBorder="1" applyAlignment="1">
      <alignment horizontal="center" vertical="center"/>
    </xf>
    <xf numFmtId="0" fontId="34" fillId="3" borderId="0" xfId="0" applyFont="1" applyFill="1" applyAlignment="1">
      <alignment horizontal="center" vertical="center"/>
    </xf>
    <xf numFmtId="0" fontId="66" fillId="3" borderId="8" xfId="0" applyFont="1" applyFill="1" applyBorder="1" applyAlignment="1">
      <alignment horizontal="center" vertical="center"/>
    </xf>
    <xf numFmtId="0" fontId="96" fillId="2" borderId="0" xfId="2" applyNumberFormat="1" applyFont="1" applyFill="1" applyBorder="1" applyAlignment="1">
      <alignment horizontal="center" vertical="center"/>
    </xf>
    <xf numFmtId="0" fontId="50" fillId="2" borderId="9" xfId="0" applyFont="1" applyFill="1" applyBorder="1" applyAlignment="1">
      <alignment horizontal="center" vertical="center"/>
    </xf>
    <xf numFmtId="0" fontId="50" fillId="2" borderId="3" xfId="0" applyFont="1" applyFill="1" applyBorder="1" applyAlignment="1">
      <alignment horizontal="center" vertical="center"/>
    </xf>
    <xf numFmtId="164" fontId="50" fillId="2" borderId="0" xfId="2" applyFont="1" applyFill="1" applyBorder="1"/>
    <xf numFmtId="0" fontId="46" fillId="2" borderId="23" xfId="0" applyFont="1" applyFill="1" applyBorder="1"/>
    <xf numFmtId="164" fontId="4" fillId="2" borderId="31" xfId="2" applyFont="1" applyFill="1" applyBorder="1"/>
    <xf numFmtId="0" fontId="50" fillId="2" borderId="31" xfId="2" applyNumberFormat="1" applyFont="1" applyFill="1" applyBorder="1"/>
    <xf numFmtId="164" fontId="4" fillId="2" borderId="28" xfId="2" applyFont="1" applyFill="1" applyBorder="1"/>
    <xf numFmtId="168" fontId="50" fillId="2" borderId="24" xfId="2" applyNumberFormat="1" applyFont="1" applyFill="1" applyBorder="1" applyAlignment="1">
      <alignment horizontal="center"/>
    </xf>
    <xf numFmtId="164" fontId="15" fillId="2" borderId="24" xfId="0" applyNumberFormat="1" applyFont="1" applyFill="1" applyBorder="1" applyAlignment="1">
      <alignment horizontal="center"/>
    </xf>
    <xf numFmtId="164" fontId="15" fillId="2" borderId="24" xfId="2" applyFont="1" applyFill="1" applyBorder="1" applyAlignment="1">
      <alignment horizontal="center"/>
    </xf>
    <xf numFmtId="164" fontId="15" fillId="2" borderId="22" xfId="0" applyNumberFormat="1" applyFont="1" applyFill="1" applyBorder="1" applyAlignment="1">
      <alignment horizontal="center"/>
    </xf>
    <xf numFmtId="164" fontId="15" fillId="2" borderId="0" xfId="0" applyNumberFormat="1" applyFont="1" applyFill="1" applyAlignment="1">
      <alignment horizontal="center"/>
    </xf>
    <xf numFmtId="164" fontId="16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164" fontId="15" fillId="2" borderId="5" xfId="0" applyNumberFormat="1" applyFont="1" applyFill="1" applyBorder="1" applyAlignment="1">
      <alignment horizontal="center"/>
    </xf>
    <xf numFmtId="168" fontId="50" fillId="2" borderId="32" xfId="2" applyNumberFormat="1" applyFont="1" applyFill="1" applyBorder="1" applyAlignment="1">
      <alignment horizontal="center"/>
    </xf>
    <xf numFmtId="164" fontId="15" fillId="2" borderId="32" xfId="0" applyNumberFormat="1" applyFont="1" applyFill="1" applyBorder="1" applyAlignment="1">
      <alignment horizontal="center"/>
    </xf>
    <xf numFmtId="164" fontId="10" fillId="2" borderId="32" xfId="2" applyFont="1" applyFill="1" applyBorder="1" applyAlignment="1">
      <alignment horizontal="center"/>
    </xf>
    <xf numFmtId="164" fontId="50" fillId="2" borderId="32" xfId="2" applyFont="1" applyFill="1" applyBorder="1" applyAlignment="1">
      <alignment horizontal="center"/>
    </xf>
    <xf numFmtId="164" fontId="15" fillId="2" borderId="32" xfId="2" applyFont="1" applyFill="1" applyBorder="1" applyAlignment="1">
      <alignment horizontal="center"/>
    </xf>
    <xf numFmtId="164" fontId="16" fillId="2" borderId="32" xfId="2" applyFont="1" applyFill="1" applyBorder="1" applyAlignment="1">
      <alignment horizontal="center"/>
    </xf>
    <xf numFmtId="164" fontId="16" fillId="2" borderId="32" xfId="0" applyNumberFormat="1" applyFont="1" applyFill="1" applyBorder="1" applyAlignment="1">
      <alignment horizontal="center"/>
    </xf>
    <xf numFmtId="164" fontId="15" fillId="2" borderId="29" xfId="0" applyNumberFormat="1" applyFont="1" applyFill="1" applyBorder="1" applyAlignment="1">
      <alignment horizontal="center"/>
    </xf>
    <xf numFmtId="164" fontId="7" fillId="4" borderId="2" xfId="2" applyFont="1" applyFill="1" applyBorder="1" applyAlignment="1">
      <alignment vertical="center"/>
    </xf>
    <xf numFmtId="164" fontId="7" fillId="2" borderId="2" xfId="2" applyFont="1" applyFill="1" applyBorder="1" applyAlignment="1">
      <alignment vertical="center"/>
    </xf>
    <xf numFmtId="0" fontId="10" fillId="2" borderId="24" xfId="0" applyFont="1" applyFill="1" applyBorder="1" applyAlignment="1">
      <alignment horizontal="center" vertical="center"/>
    </xf>
    <xf numFmtId="16" fontId="100" fillId="12" borderId="0" xfId="0" applyNumberFormat="1" applyFont="1" applyFill="1" applyAlignment="1">
      <alignment horizontal="center"/>
    </xf>
    <xf numFmtId="170" fontId="100" fillId="12" borderId="0" xfId="0" applyNumberFormat="1" applyFont="1" applyFill="1" applyAlignment="1">
      <alignment horizontal="center"/>
    </xf>
    <xf numFmtId="16" fontId="100" fillId="12" borderId="15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1" fontId="91" fillId="2" borderId="2" xfId="2" applyNumberFormat="1" applyFont="1" applyFill="1" applyBorder="1" applyAlignment="1">
      <alignment horizontal="center"/>
    </xf>
    <xf numFmtId="165" fontId="89" fillId="4" borderId="2" xfId="2" applyNumberFormat="1" applyFont="1" applyFill="1" applyBorder="1" applyAlignment="1">
      <alignment horizontal="center"/>
    </xf>
    <xf numFmtId="164" fontId="91" fillId="4" borderId="2" xfId="2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2" applyNumberFormat="1" applyFont="1" applyFill="1" applyBorder="1" applyAlignment="1">
      <alignment horizontal="center" vertical="center"/>
    </xf>
    <xf numFmtId="0" fontId="59" fillId="0" borderId="0" xfId="0" applyFont="1"/>
    <xf numFmtId="0" fontId="59" fillId="0" borderId="0" xfId="0" applyFont="1" applyAlignment="1">
      <alignment horizontal="center"/>
    </xf>
    <xf numFmtId="2" fontId="59" fillId="0" borderId="0" xfId="0" applyNumberFormat="1" applyFont="1" applyAlignment="1">
      <alignment horizontal="center"/>
    </xf>
    <xf numFmtId="0" fontId="84" fillId="0" borderId="0" xfId="0" applyFont="1" applyAlignment="1">
      <alignment horizontal="center"/>
    </xf>
    <xf numFmtId="2" fontId="84" fillId="0" borderId="0" xfId="0" applyNumberFormat="1" applyFont="1" applyAlignment="1">
      <alignment horizontal="center"/>
    </xf>
    <xf numFmtId="0" fontId="50" fillId="2" borderId="7" xfId="2" applyNumberFormat="1" applyFont="1" applyFill="1" applyBorder="1" applyAlignment="1">
      <alignment horizontal="left" vertical="center"/>
    </xf>
    <xf numFmtId="0" fontId="50" fillId="2" borderId="4" xfId="2" applyNumberFormat="1" applyFont="1" applyFill="1" applyBorder="1" applyAlignment="1">
      <alignment horizontal="left" vertical="center"/>
    </xf>
    <xf numFmtId="164" fontId="67" fillId="3" borderId="0" xfId="2" applyFont="1" applyFill="1" applyBorder="1" applyAlignment="1">
      <alignment vertical="center"/>
    </xf>
    <xf numFmtId="164" fontId="50" fillId="4" borderId="7" xfId="2" applyFont="1" applyFill="1" applyBorder="1" applyAlignment="1">
      <alignment horizontal="left" vertical="center"/>
    </xf>
    <xf numFmtId="164" fontId="50" fillId="4" borderId="4" xfId="2" applyFont="1" applyFill="1" applyBorder="1" applyAlignment="1">
      <alignment horizontal="left" vertical="center"/>
    </xf>
    <xf numFmtId="0" fontId="50" fillId="2" borderId="7" xfId="2" applyNumberFormat="1" applyFont="1" applyFill="1" applyBorder="1" applyAlignment="1">
      <alignment horizontal="left" vertical="center"/>
    </xf>
    <xf numFmtId="0" fontId="50" fillId="2" borderId="4" xfId="2" applyNumberFormat="1" applyFont="1" applyFill="1" applyBorder="1" applyAlignment="1">
      <alignment horizontal="left" vertical="center"/>
    </xf>
    <xf numFmtId="164" fontId="79" fillId="4" borderId="0" xfId="2" applyFont="1" applyFill="1" applyBorder="1" applyAlignment="1">
      <alignment horizontal="center" vertical="center"/>
    </xf>
    <xf numFmtId="164" fontId="18" fillId="4" borderId="0" xfId="2" applyFont="1" applyFill="1" applyBorder="1" applyAlignment="1">
      <alignment horizontal="center"/>
    </xf>
    <xf numFmtId="164" fontId="14" fillId="4" borderId="2" xfId="2" applyFont="1" applyFill="1" applyBorder="1" applyAlignment="1">
      <alignment horizontal="center" vertical="center"/>
    </xf>
    <xf numFmtId="0" fontId="15" fillId="2" borderId="2" xfId="2" applyNumberFormat="1" applyFont="1" applyFill="1" applyBorder="1" applyAlignment="1">
      <alignment horizontal="center" vertical="center"/>
    </xf>
    <xf numFmtId="1" fontId="50" fillId="2" borderId="2" xfId="0" applyNumberFormat="1" applyFont="1" applyFill="1" applyBorder="1" applyAlignment="1">
      <alignment horizontal="center" vertical="center"/>
    </xf>
    <xf numFmtId="164" fontId="50" fillId="4" borderId="2" xfId="2" applyFont="1" applyFill="1" applyBorder="1" applyAlignment="1">
      <alignment horizontal="center" vertical="center"/>
    </xf>
    <xf numFmtId="0" fontId="50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" fontId="50" fillId="2" borderId="2" xfId="1" applyNumberFormat="1" applyFont="1" applyFill="1" applyBorder="1" applyAlignment="1">
      <alignment horizontal="center" vertical="center"/>
    </xf>
    <xf numFmtId="0" fontId="15" fillId="2" borderId="7" xfId="2" applyNumberFormat="1" applyFont="1" applyFill="1" applyBorder="1" applyAlignment="1">
      <alignment horizontal="center" vertical="center"/>
    </xf>
    <xf numFmtId="0" fontId="15" fillId="2" borderId="4" xfId="2" applyNumberFormat="1" applyFont="1" applyFill="1" applyBorder="1" applyAlignment="1">
      <alignment horizontal="center" vertical="center"/>
    </xf>
    <xf numFmtId="164" fontId="81" fillId="3" borderId="0" xfId="2" applyFont="1" applyFill="1" applyBorder="1" applyAlignment="1">
      <alignment horizontal="center" vertical="center"/>
    </xf>
    <xf numFmtId="1" fontId="50" fillId="2" borderId="2" xfId="2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1" fontId="15" fillId="2" borderId="2" xfId="2" applyNumberFormat="1" applyFont="1" applyFill="1" applyBorder="1" applyAlignment="1">
      <alignment horizontal="center" vertical="center"/>
    </xf>
    <xf numFmtId="164" fontId="65" fillId="4" borderId="6" xfId="2" applyFont="1" applyFill="1" applyBorder="1" applyAlignment="1">
      <alignment horizontal="center"/>
    </xf>
    <xf numFmtId="164" fontId="65" fillId="4" borderId="2" xfId="2" applyFont="1" applyFill="1" applyBorder="1" applyAlignment="1">
      <alignment horizontal="center"/>
    </xf>
    <xf numFmtId="164" fontId="7" fillId="4" borderId="0" xfId="2" applyFont="1" applyFill="1" applyBorder="1"/>
    <xf numFmtId="0" fontId="7" fillId="4" borderId="0" xfId="0" applyFont="1" applyFill="1"/>
    <xf numFmtId="0" fontId="50" fillId="2" borderId="9" xfId="0" applyFont="1" applyFill="1" applyBorder="1" applyAlignment="1">
      <alignment horizontal="center" vertical="center"/>
    </xf>
    <xf numFmtId="0" fontId="50" fillId="2" borderId="16" xfId="0" applyFont="1" applyFill="1" applyBorder="1" applyAlignment="1">
      <alignment vertical="center"/>
    </xf>
    <xf numFmtId="0" fontId="50" fillId="2" borderId="10" xfId="0" applyFont="1" applyFill="1" applyBorder="1" applyAlignment="1">
      <alignment vertical="center"/>
    </xf>
    <xf numFmtId="0" fontId="50" fillId="2" borderId="18" xfId="0" applyFont="1" applyFill="1" applyBorder="1" applyAlignment="1">
      <alignment vertical="center"/>
    </xf>
    <xf numFmtId="0" fontId="50" fillId="2" borderId="0" xfId="0" applyFont="1" applyFill="1" applyAlignment="1">
      <alignment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43" fillId="10" borderId="0" xfId="0" applyFont="1" applyFill="1" applyAlignment="1">
      <alignment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34" fillId="3" borderId="16" xfId="0" applyFont="1" applyFill="1" applyBorder="1" applyAlignment="1">
      <alignment horizontal="center" vertical="center"/>
    </xf>
    <xf numFmtId="0" fontId="34" fillId="3" borderId="17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63" fillId="2" borderId="2" xfId="0" applyFont="1" applyFill="1" applyBorder="1" applyAlignment="1">
      <alignment horizontal="center" vertical="center"/>
    </xf>
    <xf numFmtId="0" fontId="50" fillId="2" borderId="18" xfId="0" applyFont="1" applyFill="1" applyBorder="1" applyAlignment="1">
      <alignment horizontal="left" vertical="center"/>
    </xf>
    <xf numFmtId="0" fontId="50" fillId="2" borderId="0" xfId="0" applyFont="1" applyFill="1" applyAlignment="1">
      <alignment horizontal="left" vertical="center"/>
    </xf>
    <xf numFmtId="0" fontId="37" fillId="2" borderId="0" xfId="0" applyFont="1" applyFill="1"/>
    <xf numFmtId="0" fontId="42" fillId="2" borderId="0" xfId="0" applyFont="1" applyFill="1"/>
    <xf numFmtId="0" fontId="0" fillId="7" borderId="0" xfId="0" applyFill="1"/>
    <xf numFmtId="0" fontId="50" fillId="2" borderId="13" xfId="0" applyFont="1" applyFill="1" applyBorder="1" applyAlignment="1">
      <alignment vertical="center"/>
    </xf>
    <xf numFmtId="0" fontId="50" fillId="2" borderId="1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50" fillId="2" borderId="3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33" fillId="8" borderId="16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center" vertical="center"/>
    </xf>
    <xf numFmtId="0" fontId="33" fillId="8" borderId="17" xfId="0" applyFont="1" applyFill="1" applyBorder="1" applyAlignment="1">
      <alignment horizontal="center" vertical="center"/>
    </xf>
    <xf numFmtId="0" fontId="50" fillId="2" borderId="6" xfId="0" applyFont="1" applyFill="1" applyBorder="1" applyAlignment="1">
      <alignment horizontal="center" vertical="center"/>
    </xf>
    <xf numFmtId="0" fontId="64" fillId="2" borderId="2" xfId="0" applyFont="1" applyFill="1" applyBorder="1" applyAlignment="1">
      <alignment horizontal="center" vertical="center"/>
    </xf>
    <xf numFmtId="0" fontId="4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3" fillId="2" borderId="0" xfId="2" applyNumberFormat="1" applyFont="1" applyFill="1" applyBorder="1"/>
    <xf numFmtId="0" fontId="4" fillId="2" borderId="23" xfId="2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1" fontId="50" fillId="2" borderId="7" xfId="1" applyNumberFormat="1" applyFont="1" applyFill="1" applyBorder="1" applyAlignment="1">
      <alignment horizontal="center" vertical="center"/>
    </xf>
    <xf numFmtId="1" fontId="50" fillId="2" borderId="37" xfId="1" applyNumberFormat="1" applyFont="1" applyFill="1" applyBorder="1" applyAlignment="1">
      <alignment horizontal="center" vertical="center"/>
    </xf>
    <xf numFmtId="1" fontId="50" fillId="2" borderId="4" xfId="1" applyNumberFormat="1" applyFont="1" applyFill="1" applyBorder="1" applyAlignment="1">
      <alignment horizontal="center" vertical="center"/>
    </xf>
    <xf numFmtId="0" fontId="50" fillId="2" borderId="7" xfId="0" applyFont="1" applyFill="1" applyBorder="1" applyAlignment="1">
      <alignment horizontal="center" vertical="center"/>
    </xf>
    <xf numFmtId="0" fontId="50" fillId="2" borderId="4" xfId="0" applyFont="1" applyFill="1" applyBorder="1" applyAlignment="1">
      <alignment horizontal="center" vertical="center"/>
    </xf>
    <xf numFmtId="0" fontId="64" fillId="2" borderId="7" xfId="0" applyFont="1" applyFill="1" applyBorder="1" applyAlignment="1">
      <alignment horizontal="center" vertical="center"/>
    </xf>
    <xf numFmtId="0" fontId="64" fillId="2" borderId="4" xfId="0" applyFont="1" applyFill="1" applyBorder="1" applyAlignment="1">
      <alignment horizontal="center" vertical="center"/>
    </xf>
    <xf numFmtId="0" fontId="50" fillId="2" borderId="5" xfId="0" applyFont="1" applyFill="1" applyBorder="1" applyAlignment="1">
      <alignment horizontal="left" vertical="center"/>
    </xf>
  </cellXfs>
  <cellStyles count="3">
    <cellStyle name="Excel Built-in Normal" xfId="2" xr:uid="{536EA266-E649-48CA-BD1B-DD09516D82DA}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0F06BA"/>
      <color rgb="FFC0C0C0"/>
      <color rgb="FFDDDDDD"/>
      <color rgb="FFEAEAEA"/>
      <color rgb="FF009900"/>
      <color rgb="FF00CC00"/>
      <color rgb="FF669900"/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388620</xdr:colOff>
      <xdr:row>0</xdr:row>
      <xdr:rowOff>0</xdr:rowOff>
    </xdr:from>
    <xdr:ext cx="5433060" cy="5791200"/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2284D65F-9EDB-4018-82B3-2D04C876AF33}"/>
            </a:ext>
          </a:extLst>
        </xdr:cNvPr>
        <xdr:cNvSpPr/>
      </xdr:nvSpPr>
      <xdr:spPr>
        <a:xfrm>
          <a:off x="5875020" y="0"/>
          <a:ext cx="5433060" cy="57912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Sjoeldatums</a:t>
          </a:r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2023-2024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13 september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27 september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11 oktober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29  oktober  Jaarvergadering + sjoelen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29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december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december Kerst-Bingo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 januari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24 januari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31 januari Gezellige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 februari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21 februari        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Koppeltoernooi→→→→→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17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24 april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Bingo sjoelen + prijsuitreiking</a:t>
          </a:r>
        </a:p>
        <a:p>
          <a:pPr algn="ctr"/>
          <a:endParaRPr lang="nl-NL" sz="16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17</xdr:col>
      <xdr:colOff>175260</xdr:colOff>
      <xdr:row>0</xdr:row>
      <xdr:rowOff>22860</xdr:rowOff>
    </xdr:from>
    <xdr:to>
      <xdr:col>23</xdr:col>
      <xdr:colOff>133920</xdr:colOff>
      <xdr:row>28</xdr:row>
      <xdr:rowOff>17156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02CE94B-DCFD-1DE2-0D39-E5FA92D0A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8460" y="22860"/>
          <a:ext cx="3616260" cy="5114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332393</xdr:colOff>
      <xdr:row>27</xdr:row>
      <xdr:rowOff>38100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3911CB53-44CE-3783-7C1B-B9B3D264E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37993" cy="497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4AF5DE08-E5C3-4D7B-A997-FDDCDEB73EEE}"/>
            </a:ext>
          </a:extLst>
        </xdr:cNvPr>
        <xdr:cNvSpPr/>
      </xdr:nvSpPr>
      <xdr:spPr>
        <a:xfrm>
          <a:off x="6265383" y="2381606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9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68571F18-65AF-4BA4-A235-252F5F6AE21D}"/>
            </a:ext>
          </a:extLst>
        </xdr:cNvPr>
        <xdr:cNvSpPr/>
      </xdr:nvSpPr>
      <xdr:spPr>
        <a:xfrm>
          <a:off x="8541858" y="2295881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FFE1-EBB1-4742-BB49-FE37FA876394}">
  <dimension ref="A1:CG166"/>
  <sheetViews>
    <sheetView tabSelected="1" zoomScaleNormal="100" workbookViewId="0">
      <selection activeCell="M34" sqref="M34"/>
    </sheetView>
  </sheetViews>
  <sheetFormatPr defaultRowHeight="14.4"/>
  <sheetData>
    <row r="1" spans="1:8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</row>
    <row r="2" spans="1:8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</row>
    <row r="3" spans="1:8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</row>
    <row r="4" spans="1:8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</row>
    <row r="5" spans="1:8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</row>
    <row r="6" spans="1:8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</row>
    <row r="7" spans="1:8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</row>
    <row r="8" spans="1:8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</row>
    <row r="9" spans="1:8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</row>
    <row r="10" spans="1:8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</row>
    <row r="11" spans="1:8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</row>
    <row r="12" spans="1:8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</row>
    <row r="13" spans="1:8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</row>
    <row r="14" spans="1:8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</row>
    <row r="15" spans="1:8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</row>
    <row r="16" spans="1:8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</row>
    <row r="17" spans="1:8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</row>
    <row r="18" spans="1:8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</row>
    <row r="19" spans="1:8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</row>
    <row r="20" spans="1:8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</row>
    <row r="21" spans="1:8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</row>
    <row r="22" spans="1:8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</row>
    <row r="23" spans="1:8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</row>
    <row r="24" spans="1:8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</row>
    <row r="25" spans="1:8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</row>
    <row r="26" spans="1:8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</row>
    <row r="27" spans="1:8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</row>
    <row r="28" spans="1:8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</row>
    <row r="29" spans="1:8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</row>
    <row r="30" spans="1:8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</row>
    <row r="31" spans="1:8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</row>
    <row r="32" spans="1:8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</row>
    <row r="33" spans="1:8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</row>
    <row r="34" spans="1:8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</row>
    <row r="35" spans="1:8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</row>
    <row r="36" spans="1:8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</row>
    <row r="37" spans="1:8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</row>
    <row r="38" spans="1:8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</row>
    <row r="39" spans="1:8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</row>
    <row r="40" spans="1:8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</row>
    <row r="41" spans="1:8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</row>
    <row r="42" spans="1:8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</row>
    <row r="43" spans="1:8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</row>
    <row r="44" spans="1:8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</row>
    <row r="45" spans="1:8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</row>
    <row r="46" spans="1:8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</row>
    <row r="47" spans="1:8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</row>
    <row r="48" spans="1:8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</row>
    <row r="49" spans="1:8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</row>
    <row r="50" spans="1:8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</row>
    <row r="51" spans="1:8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</row>
    <row r="52" spans="1:8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</row>
    <row r="53" spans="1:8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</row>
    <row r="54" spans="1:8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</row>
    <row r="55" spans="1:8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</row>
    <row r="56" spans="1:8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</row>
    <row r="57" spans="1:8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</row>
    <row r="58" spans="1:8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</row>
    <row r="59" spans="1:8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</row>
    <row r="60" spans="1:8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</row>
    <row r="61" spans="1:8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</row>
    <row r="62" spans="1:8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</row>
    <row r="63" spans="1:8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</row>
    <row r="64" spans="1:8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</row>
    <row r="65" spans="1:8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</row>
    <row r="66" spans="1:8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</row>
    <row r="67" spans="1:8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</row>
    <row r="68" spans="1:8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</row>
    <row r="69" spans="1:8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</row>
    <row r="70" spans="1:8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</row>
    <row r="71" spans="1:8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</row>
    <row r="72" spans="1:8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</row>
    <row r="73" spans="1:8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</row>
    <row r="74" spans="1:8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</row>
    <row r="75" spans="1:8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</row>
    <row r="76" spans="1:8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</row>
    <row r="77" spans="1:8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</row>
    <row r="78" spans="1:8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</row>
    <row r="79" spans="1:8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</row>
    <row r="80" spans="1:8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</row>
    <row r="81" spans="1:8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</row>
    <row r="82" spans="1:8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</row>
    <row r="83" spans="1:8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</row>
    <row r="84" spans="1:8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</row>
    <row r="85" spans="1:8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</row>
    <row r="86" spans="1:8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</row>
    <row r="87" spans="1:8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</row>
    <row r="88" spans="1:8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</row>
    <row r="89" spans="1:8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</row>
    <row r="90" spans="1:8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</row>
    <row r="91" spans="1:8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</row>
    <row r="92" spans="1:8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</row>
    <row r="93" spans="1:8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</row>
    <row r="94" spans="1:8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</row>
    <row r="95" spans="1:8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</row>
    <row r="96" spans="1:8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</row>
    <row r="97" spans="1:8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</row>
    <row r="98" spans="1:8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</row>
    <row r="99" spans="1:8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</row>
    <row r="100" spans="1:8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</row>
    <row r="101" spans="1:8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</row>
    <row r="102" spans="1:8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</row>
    <row r="103" spans="1:8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</row>
    <row r="104" spans="1:8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</row>
    <row r="105" spans="1:8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</row>
    <row r="106" spans="1:8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</row>
    <row r="107" spans="1:8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</row>
    <row r="108" spans="1:8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</row>
    <row r="109" spans="1:8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</row>
    <row r="110" spans="1:8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</row>
    <row r="111" spans="1:8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</row>
    <row r="112" spans="1:8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</row>
    <row r="113" spans="1:8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</row>
    <row r="114" spans="1:8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</row>
    <row r="115" spans="1:8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</row>
    <row r="116" spans="1:8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</row>
    <row r="117" spans="1:8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</row>
    <row r="118" spans="1:8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</row>
    <row r="119" spans="1:8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</row>
    <row r="120" spans="1:8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</row>
    <row r="121" spans="1:8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</row>
    <row r="122" spans="1:8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</row>
    <row r="123" spans="1:8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</row>
    <row r="124" spans="1:8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</row>
    <row r="125" spans="1:8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</row>
    <row r="126" spans="1:8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</row>
    <row r="127" spans="1:8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</row>
    <row r="128" spans="1:8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</row>
    <row r="129" spans="1:8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</row>
    <row r="130" spans="1:8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</row>
    <row r="131" spans="1:8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</row>
    <row r="132" spans="1:8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</row>
    <row r="133" spans="1:8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</row>
    <row r="134" spans="1:8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</row>
    <row r="135" spans="1:8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</row>
    <row r="136" spans="1:8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</row>
    <row r="137" spans="1:8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</row>
    <row r="138" spans="1:8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</row>
    <row r="139" spans="1:8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</row>
    <row r="140" spans="1:8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</row>
    <row r="141" spans="1:8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</row>
    <row r="142" spans="1:8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</row>
    <row r="143" spans="1:8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</row>
    <row r="144" spans="1:8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</row>
    <row r="145" spans="1:8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</row>
    <row r="146" spans="1:8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</row>
    <row r="147" spans="1:8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</row>
    <row r="148" spans="1:8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</row>
    <row r="149" spans="1:8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</row>
    <row r="150" spans="1:8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</row>
    <row r="151" spans="1:8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</row>
    <row r="152" spans="1:8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</row>
    <row r="153" spans="1:8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</row>
    <row r="154" spans="1:8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</row>
    <row r="155" spans="1:8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</row>
    <row r="156" spans="1:8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</row>
    <row r="157" spans="1:8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</row>
    <row r="158" spans="1:8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</row>
    <row r="159" spans="1:8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</row>
    <row r="160" spans="1:8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</row>
    <row r="161" spans="1:8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</row>
    <row r="162" spans="1:8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</row>
    <row r="163" spans="1:8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</row>
    <row r="164" spans="1:8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</row>
    <row r="165" spans="1:8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</row>
    <row r="166" spans="1:8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1994-F0BE-4AE1-8AE0-33C27F0944D4}">
  <dimension ref="A1:AB63"/>
  <sheetViews>
    <sheetView workbookViewId="0">
      <selection activeCell="K7" sqref="K7"/>
    </sheetView>
  </sheetViews>
  <sheetFormatPr defaultRowHeight="14.4"/>
  <cols>
    <col min="1" max="1" width="5.88671875" customWidth="1"/>
    <col min="3" max="3" width="20" customWidth="1"/>
    <col min="4" max="4" width="10.21875" customWidth="1"/>
    <col min="5" max="5" width="11.33203125" customWidth="1"/>
    <col min="6" max="6" width="9.109375" customWidth="1"/>
    <col min="7" max="7" width="3.109375" customWidth="1"/>
  </cols>
  <sheetData>
    <row r="1" spans="1:28" ht="27.6">
      <c r="A1" s="118" t="s">
        <v>14</v>
      </c>
      <c r="B1" s="285" t="s">
        <v>75</v>
      </c>
      <c r="C1" s="285"/>
      <c r="D1" s="285"/>
      <c r="E1" s="285"/>
      <c r="F1" s="285"/>
      <c r="G1" s="28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76"/>
      <c r="U1" s="76"/>
      <c r="V1" s="76"/>
      <c r="W1" s="76"/>
      <c r="X1" s="76"/>
      <c r="Y1" s="76"/>
      <c r="Z1" s="76"/>
      <c r="AA1" s="76"/>
      <c r="AB1" s="76"/>
    </row>
    <row r="2" spans="1:28" ht="18.600000000000001">
      <c r="A2" s="149"/>
      <c r="B2" s="266" t="s">
        <v>0</v>
      </c>
      <c r="C2" s="120"/>
      <c r="D2" s="121" t="s">
        <v>10</v>
      </c>
      <c r="E2" s="122" t="s">
        <v>13</v>
      </c>
      <c r="F2" s="123" t="s">
        <v>5</v>
      </c>
      <c r="G2" s="12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76"/>
      <c r="U2" s="76"/>
      <c r="V2" s="76"/>
      <c r="W2" s="76"/>
      <c r="X2" s="76"/>
      <c r="Y2" s="76"/>
      <c r="Z2" s="76"/>
      <c r="AA2" s="76"/>
      <c r="AB2" s="76"/>
    </row>
    <row r="3" spans="1:28" ht="18.600000000000001">
      <c r="A3" s="150">
        <v>1</v>
      </c>
      <c r="B3" s="125" t="s">
        <v>4</v>
      </c>
      <c r="C3" s="126"/>
      <c r="D3" s="127">
        <v>1938</v>
      </c>
      <c r="E3" s="128">
        <v>129.19999999999999</v>
      </c>
      <c r="F3" s="129">
        <v>19</v>
      </c>
      <c r="G3" s="13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76"/>
      <c r="U3" s="76"/>
      <c r="V3" s="76"/>
      <c r="W3" s="76"/>
      <c r="X3" s="76"/>
      <c r="Y3" s="76"/>
      <c r="Z3" s="76"/>
      <c r="AA3" s="76"/>
      <c r="AB3" s="76"/>
    </row>
    <row r="4" spans="1:28" ht="18.600000000000001">
      <c r="A4" s="150">
        <v>2</v>
      </c>
      <c r="B4" s="125" t="s">
        <v>3</v>
      </c>
      <c r="C4" s="126"/>
      <c r="D4" s="127">
        <v>1895</v>
      </c>
      <c r="E4" s="128">
        <v>126.33333333333333</v>
      </c>
      <c r="F4" s="129">
        <v>19</v>
      </c>
      <c r="G4" s="1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76"/>
      <c r="U4" s="76"/>
      <c r="V4" s="76"/>
      <c r="W4" s="76"/>
      <c r="X4" s="76"/>
      <c r="Y4" s="76"/>
      <c r="Z4" s="76"/>
      <c r="AA4" s="76"/>
      <c r="AB4" s="76"/>
    </row>
    <row r="5" spans="1:28" ht="18.600000000000001">
      <c r="A5" s="150">
        <v>3</v>
      </c>
      <c r="B5" s="125" t="s">
        <v>19</v>
      </c>
      <c r="C5" s="131"/>
      <c r="D5" s="127">
        <v>1888</v>
      </c>
      <c r="E5" s="128">
        <v>125.86666666666666</v>
      </c>
      <c r="F5" s="129">
        <v>19</v>
      </c>
      <c r="G5" s="13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76"/>
      <c r="U5" s="76"/>
      <c r="V5" s="76"/>
      <c r="W5" s="76"/>
      <c r="X5" s="76"/>
      <c r="Y5" s="76"/>
      <c r="Z5" s="76"/>
      <c r="AA5" s="76"/>
      <c r="AB5" s="76"/>
    </row>
    <row r="6" spans="1:28" ht="18.600000000000001">
      <c r="A6" s="150">
        <v>4</v>
      </c>
      <c r="B6" s="125" t="s">
        <v>20</v>
      </c>
      <c r="C6" s="126"/>
      <c r="D6" s="127">
        <v>1876</v>
      </c>
      <c r="E6" s="128">
        <v>125.06666666666666</v>
      </c>
      <c r="F6" s="129">
        <v>18</v>
      </c>
      <c r="G6" s="13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76"/>
      <c r="U6" s="76"/>
      <c r="V6" s="76"/>
      <c r="W6" s="76"/>
      <c r="X6" s="76"/>
      <c r="Y6" s="76"/>
      <c r="Z6" s="76"/>
      <c r="AA6" s="76"/>
      <c r="AB6" s="76"/>
    </row>
    <row r="7" spans="1:28" ht="18.600000000000001">
      <c r="A7" s="150">
        <v>5</v>
      </c>
      <c r="B7" s="125" t="s">
        <v>45</v>
      </c>
      <c r="C7" s="126"/>
      <c r="D7" s="133">
        <v>2022</v>
      </c>
      <c r="E7" s="128">
        <v>134.80000000000001</v>
      </c>
      <c r="F7" s="129">
        <v>17</v>
      </c>
      <c r="G7" s="13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76"/>
      <c r="U7" s="76"/>
      <c r="V7" s="76"/>
      <c r="W7" s="76"/>
      <c r="X7" s="76"/>
      <c r="Y7" s="76"/>
      <c r="Z7" s="76"/>
      <c r="AA7" s="76"/>
      <c r="AB7" s="76"/>
    </row>
    <row r="8" spans="1:28" ht="18.600000000000001">
      <c r="A8" s="150">
        <v>6</v>
      </c>
      <c r="B8" s="134" t="s">
        <v>48</v>
      </c>
      <c r="C8" s="134"/>
      <c r="D8" s="127">
        <v>1977</v>
      </c>
      <c r="E8" s="128">
        <v>131.80000000000001</v>
      </c>
      <c r="F8" s="129">
        <v>17</v>
      </c>
      <c r="G8" s="13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76"/>
      <c r="U8" s="76"/>
      <c r="V8" s="76"/>
      <c r="W8" s="76"/>
      <c r="X8" s="76"/>
      <c r="Y8" s="76"/>
      <c r="Z8" s="76"/>
      <c r="AA8" s="76"/>
      <c r="AB8" s="76"/>
    </row>
    <row r="9" spans="1:28" ht="18.600000000000001">
      <c r="A9" s="150">
        <v>7</v>
      </c>
      <c r="B9" s="125" t="s">
        <v>18</v>
      </c>
      <c r="C9" s="126"/>
      <c r="D9" s="127">
        <v>1853</v>
      </c>
      <c r="E9" s="128">
        <v>123.53333333333333</v>
      </c>
      <c r="F9" s="129">
        <v>16</v>
      </c>
      <c r="G9" s="13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76"/>
      <c r="U9" s="76"/>
      <c r="V9" s="76"/>
      <c r="W9" s="76"/>
      <c r="X9" s="76"/>
      <c r="Y9" s="76"/>
      <c r="Z9" s="76"/>
      <c r="AA9" s="76"/>
      <c r="AB9" s="76"/>
    </row>
    <row r="10" spans="1:28" ht="18.600000000000001" customHeight="1">
      <c r="A10" s="150">
        <v>8</v>
      </c>
      <c r="B10" s="125" t="s">
        <v>46</v>
      </c>
      <c r="C10" s="135"/>
      <c r="D10" s="127">
        <v>2049</v>
      </c>
      <c r="E10" s="128">
        <v>136.6</v>
      </c>
      <c r="F10" s="129">
        <v>14</v>
      </c>
      <c r="G10" s="13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76"/>
      <c r="U10" s="76"/>
      <c r="V10" s="76"/>
      <c r="W10" s="76"/>
      <c r="X10" s="76"/>
      <c r="Y10" s="76"/>
      <c r="Z10" s="76"/>
      <c r="AA10" s="76"/>
      <c r="AB10" s="76"/>
    </row>
    <row r="11" spans="1:28" ht="24.75" customHeight="1">
      <c r="A11" s="151"/>
      <c r="B11" s="266" t="s">
        <v>6</v>
      </c>
      <c r="C11" s="136"/>
      <c r="D11" s="121" t="s">
        <v>10</v>
      </c>
      <c r="E11" s="122" t="s">
        <v>13</v>
      </c>
      <c r="F11" s="123" t="s">
        <v>5</v>
      </c>
      <c r="G11" s="12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76"/>
      <c r="U11" s="76"/>
      <c r="V11" s="76"/>
      <c r="W11" s="76"/>
      <c r="X11" s="76"/>
      <c r="Y11" s="76"/>
      <c r="Z11" s="76"/>
      <c r="AA11" s="76"/>
      <c r="AB11" s="76"/>
    </row>
    <row r="12" spans="1:28" ht="18.600000000000001">
      <c r="A12" s="150">
        <v>1</v>
      </c>
      <c r="B12" s="125" t="s">
        <v>76</v>
      </c>
      <c r="C12" s="126"/>
      <c r="D12" s="133">
        <v>1957</v>
      </c>
      <c r="E12" s="137">
        <v>130.46666666666667</v>
      </c>
      <c r="F12" s="138">
        <v>20</v>
      </c>
      <c r="G12" s="13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6"/>
      <c r="U12" s="76"/>
      <c r="V12" s="76"/>
      <c r="W12" s="76"/>
      <c r="X12" s="76"/>
      <c r="Y12" s="76"/>
      <c r="Z12" s="76"/>
      <c r="AA12" s="76"/>
      <c r="AB12" s="76"/>
    </row>
    <row r="13" spans="1:28" ht="18.600000000000001">
      <c r="A13" s="150">
        <v>2</v>
      </c>
      <c r="B13" s="125" t="s">
        <v>49</v>
      </c>
      <c r="C13" s="126"/>
      <c r="D13" s="127">
        <v>1842</v>
      </c>
      <c r="E13" s="137">
        <v>122.8</v>
      </c>
      <c r="F13" s="138">
        <v>20</v>
      </c>
      <c r="G13" s="13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6"/>
      <c r="U13" s="76"/>
      <c r="V13" s="76"/>
      <c r="W13" s="76"/>
      <c r="X13" s="76"/>
      <c r="Y13" s="76"/>
      <c r="Z13" s="76"/>
      <c r="AA13" s="76"/>
      <c r="AB13" s="76"/>
    </row>
    <row r="14" spans="1:28" ht="18.600000000000001">
      <c r="A14" s="150">
        <v>3</v>
      </c>
      <c r="B14" s="125" t="s">
        <v>41</v>
      </c>
      <c r="C14" s="126"/>
      <c r="D14" s="127">
        <v>1823</v>
      </c>
      <c r="E14" s="137">
        <v>121.53333333333333</v>
      </c>
      <c r="F14" s="138">
        <v>20</v>
      </c>
      <c r="G14" s="13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6"/>
      <c r="U14" s="76"/>
      <c r="V14" s="76"/>
      <c r="W14" s="76"/>
      <c r="X14" s="76"/>
      <c r="Y14" s="76"/>
      <c r="Z14" s="76"/>
      <c r="AA14" s="76"/>
      <c r="AB14" s="76"/>
    </row>
    <row r="15" spans="1:28" ht="18.600000000000001">
      <c r="A15" s="150">
        <v>4</v>
      </c>
      <c r="B15" s="125" t="s">
        <v>24</v>
      </c>
      <c r="C15" s="126"/>
      <c r="D15" s="127">
        <v>1814</v>
      </c>
      <c r="E15" s="137">
        <v>120.93333333333334</v>
      </c>
      <c r="F15" s="138">
        <v>20</v>
      </c>
      <c r="G15" s="13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6"/>
      <c r="U15" s="76"/>
      <c r="V15" s="76"/>
      <c r="W15" s="76"/>
      <c r="X15" s="76"/>
      <c r="Y15" s="76"/>
      <c r="Z15" s="76"/>
      <c r="AA15" s="76"/>
      <c r="AB15" s="76"/>
    </row>
    <row r="16" spans="1:28" ht="18.600000000000001">
      <c r="A16" s="150">
        <v>5</v>
      </c>
      <c r="B16" s="125" t="s">
        <v>23</v>
      </c>
      <c r="C16" s="126"/>
      <c r="D16" s="133">
        <v>1805</v>
      </c>
      <c r="E16" s="137">
        <v>120.33333333333333</v>
      </c>
      <c r="F16" s="138">
        <v>20</v>
      </c>
      <c r="G16" s="13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76"/>
      <c r="U16" s="76"/>
      <c r="V16" s="76"/>
      <c r="W16" s="76"/>
      <c r="X16" s="76"/>
      <c r="Y16" s="76"/>
      <c r="Z16" s="76"/>
      <c r="AA16" s="76"/>
      <c r="AB16" s="76"/>
    </row>
    <row r="17" spans="1:28" ht="18.600000000000001">
      <c r="A17" s="150">
        <v>6</v>
      </c>
      <c r="B17" s="125" t="s">
        <v>21</v>
      </c>
      <c r="C17" s="126"/>
      <c r="D17" s="133">
        <v>1874</v>
      </c>
      <c r="E17" s="137">
        <v>124.93333333333334</v>
      </c>
      <c r="F17" s="138">
        <v>19</v>
      </c>
      <c r="G17" s="13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76"/>
      <c r="U17" s="76"/>
      <c r="V17" s="76"/>
      <c r="W17" s="76"/>
      <c r="X17" s="76"/>
      <c r="Y17" s="76"/>
      <c r="Z17" s="76"/>
      <c r="AA17" s="76"/>
      <c r="AB17" s="76"/>
    </row>
    <row r="18" spans="1:28" ht="18.600000000000001">
      <c r="A18" s="150">
        <v>7</v>
      </c>
      <c r="B18" s="125" t="s">
        <v>50</v>
      </c>
      <c r="C18" s="126"/>
      <c r="D18" s="133">
        <v>1849</v>
      </c>
      <c r="E18" s="137">
        <v>123.26666666666667</v>
      </c>
      <c r="F18" s="138">
        <v>19</v>
      </c>
      <c r="G18" s="13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76"/>
      <c r="U18" s="76"/>
      <c r="V18" s="76"/>
      <c r="W18" s="76"/>
      <c r="X18" s="76"/>
      <c r="Y18" s="76"/>
      <c r="Z18" s="76"/>
      <c r="AA18" s="76"/>
      <c r="AB18" s="76"/>
    </row>
    <row r="19" spans="1:28" ht="18.600000000000001">
      <c r="A19" s="150">
        <v>8</v>
      </c>
      <c r="B19" s="125" t="s">
        <v>26</v>
      </c>
      <c r="C19" s="126"/>
      <c r="D19" s="133">
        <v>1833</v>
      </c>
      <c r="E19" s="137">
        <v>122.2</v>
      </c>
      <c r="F19" s="138">
        <v>19</v>
      </c>
      <c r="G19" s="13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6"/>
      <c r="U19" s="76"/>
      <c r="V19" s="76"/>
      <c r="W19" s="76"/>
      <c r="X19" s="76"/>
      <c r="Y19" s="76"/>
      <c r="Z19" s="76"/>
      <c r="AA19" s="76"/>
      <c r="AB19" s="76"/>
    </row>
    <row r="20" spans="1:28" ht="18.600000000000001">
      <c r="A20" s="150">
        <v>9</v>
      </c>
      <c r="B20" s="125" t="s">
        <v>22</v>
      </c>
      <c r="C20" s="126"/>
      <c r="D20" s="127">
        <v>1747</v>
      </c>
      <c r="E20" s="137">
        <v>116.46666666666667</v>
      </c>
      <c r="F20" s="138">
        <v>18</v>
      </c>
      <c r="G20" s="13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76"/>
      <c r="U20" s="76"/>
      <c r="V20" s="76"/>
      <c r="W20" s="76"/>
      <c r="X20" s="76"/>
      <c r="Y20" s="76"/>
      <c r="Z20" s="76"/>
      <c r="AA20" s="76"/>
      <c r="AB20" s="76"/>
    </row>
    <row r="21" spans="1:28" ht="19.2" hidden="1" customHeight="1">
      <c r="A21" s="150"/>
      <c r="B21" s="131"/>
      <c r="C21" s="131"/>
      <c r="D21" s="142"/>
      <c r="E21" s="143"/>
      <c r="F21" s="144"/>
      <c r="G21" s="13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76"/>
      <c r="U21" s="76"/>
      <c r="V21" s="76"/>
      <c r="W21" s="76"/>
      <c r="X21" s="76"/>
      <c r="Y21" s="76"/>
      <c r="Z21" s="76"/>
      <c r="AA21" s="76"/>
      <c r="AB21" s="76"/>
    </row>
    <row r="22" spans="1:28" ht="18.600000000000001">
      <c r="A22" s="152"/>
      <c r="B22" s="266" t="s">
        <v>27</v>
      </c>
      <c r="C22" s="267"/>
      <c r="D22" s="121" t="s">
        <v>10</v>
      </c>
      <c r="E22" s="122" t="s">
        <v>13</v>
      </c>
      <c r="F22" s="123" t="s">
        <v>5</v>
      </c>
      <c r="G22" s="13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76"/>
      <c r="U22" s="76"/>
      <c r="V22" s="76"/>
      <c r="W22" s="76"/>
      <c r="X22" s="76"/>
      <c r="Y22" s="76"/>
      <c r="Z22" s="76"/>
      <c r="AA22" s="76"/>
      <c r="AB22" s="76"/>
    </row>
    <row r="23" spans="1:28" ht="18.600000000000001">
      <c r="A23" s="150">
        <v>1</v>
      </c>
      <c r="B23" s="125" t="s">
        <v>53</v>
      </c>
      <c r="C23" s="126"/>
      <c r="D23" s="127">
        <v>1825</v>
      </c>
      <c r="E23" s="137">
        <v>121.66666666666667</v>
      </c>
      <c r="F23" s="138">
        <v>20</v>
      </c>
      <c r="G23" s="13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76"/>
      <c r="U23" s="76"/>
      <c r="V23" s="76"/>
      <c r="W23" s="76"/>
      <c r="X23" s="76"/>
      <c r="Y23" s="76"/>
      <c r="Z23" s="76"/>
      <c r="AA23" s="76"/>
      <c r="AB23" s="76"/>
    </row>
    <row r="24" spans="1:28" ht="18.600000000000001">
      <c r="A24" s="150">
        <v>2</v>
      </c>
      <c r="B24" s="125" t="s">
        <v>28</v>
      </c>
      <c r="C24" s="126"/>
      <c r="D24" s="127">
        <v>1753</v>
      </c>
      <c r="E24" s="137">
        <v>116.86666666666666</v>
      </c>
      <c r="F24" s="138">
        <v>20</v>
      </c>
      <c r="G24" s="13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76"/>
      <c r="U24" s="76"/>
      <c r="V24" s="76"/>
      <c r="W24" s="76"/>
      <c r="X24" s="76"/>
      <c r="Y24" s="76"/>
      <c r="Z24" s="76"/>
      <c r="AA24" s="76"/>
      <c r="AB24" s="76"/>
    </row>
    <row r="25" spans="1:28" ht="18.600000000000001">
      <c r="A25" s="150">
        <v>3</v>
      </c>
      <c r="B25" s="125" t="s">
        <v>30</v>
      </c>
      <c r="C25" s="126"/>
      <c r="D25" s="127">
        <v>1752</v>
      </c>
      <c r="E25" s="137">
        <v>116.8</v>
      </c>
      <c r="F25" s="138">
        <v>20</v>
      </c>
      <c r="G25" s="13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76"/>
      <c r="U25" s="76"/>
      <c r="V25" s="76"/>
      <c r="W25" s="76"/>
      <c r="X25" s="76"/>
      <c r="Y25" s="76"/>
      <c r="Z25" s="76"/>
      <c r="AA25" s="76"/>
      <c r="AB25" s="76"/>
    </row>
    <row r="26" spans="1:28" ht="18.600000000000001">
      <c r="A26" s="150">
        <v>4</v>
      </c>
      <c r="B26" s="125" t="s">
        <v>29</v>
      </c>
      <c r="C26" s="126"/>
      <c r="D26" s="127">
        <v>1718</v>
      </c>
      <c r="E26" s="137">
        <v>114.53333333333333</v>
      </c>
      <c r="F26" s="138">
        <v>20</v>
      </c>
      <c r="G26" s="13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6"/>
      <c r="U26" s="76"/>
      <c r="V26" s="76"/>
      <c r="W26" s="76"/>
      <c r="X26" s="76"/>
      <c r="Y26" s="76"/>
      <c r="Z26" s="76"/>
      <c r="AA26" s="76"/>
      <c r="AB26" s="76"/>
    </row>
    <row r="27" spans="1:28" ht="18.600000000000001">
      <c r="A27" s="150">
        <v>5</v>
      </c>
      <c r="B27" s="125" t="s">
        <v>34</v>
      </c>
      <c r="C27" s="126"/>
      <c r="D27" s="127">
        <v>1606</v>
      </c>
      <c r="E27" s="145">
        <v>107.06666666666666</v>
      </c>
      <c r="F27" s="138">
        <v>20</v>
      </c>
      <c r="G27" s="13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76"/>
      <c r="U27" s="76"/>
      <c r="V27" s="76"/>
      <c r="W27" s="76"/>
      <c r="X27" s="76"/>
      <c r="Y27" s="76"/>
      <c r="Z27" s="76"/>
      <c r="AA27" s="76"/>
      <c r="AB27" s="76"/>
    </row>
    <row r="28" spans="1:28" ht="18.600000000000001">
      <c r="A28" s="150">
        <v>6</v>
      </c>
      <c r="B28" s="125" t="s">
        <v>31</v>
      </c>
      <c r="C28" s="126"/>
      <c r="D28" s="127">
        <v>1760</v>
      </c>
      <c r="E28" s="145">
        <v>117.33333333333333</v>
      </c>
      <c r="F28" s="138">
        <v>19</v>
      </c>
      <c r="G28" s="13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76"/>
      <c r="U28" s="76"/>
      <c r="V28" s="76"/>
      <c r="W28" s="76"/>
      <c r="X28" s="76"/>
      <c r="Y28" s="76"/>
      <c r="Z28" s="76"/>
      <c r="AA28" s="76"/>
      <c r="AB28" s="76"/>
    </row>
    <row r="29" spans="1:28" ht="18.600000000000001">
      <c r="A29" s="150">
        <v>7</v>
      </c>
      <c r="B29" s="125" t="s">
        <v>35</v>
      </c>
      <c r="C29" s="126"/>
      <c r="D29" s="127">
        <v>1516</v>
      </c>
      <c r="E29" s="145">
        <v>101.06666666666666</v>
      </c>
      <c r="F29" s="138">
        <v>18</v>
      </c>
      <c r="G29" s="13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76"/>
      <c r="U29" s="76"/>
      <c r="V29" s="76"/>
      <c r="W29" s="76"/>
      <c r="X29" s="76"/>
      <c r="Y29" s="76"/>
      <c r="Z29" s="76"/>
      <c r="AA29" s="76"/>
      <c r="AB29" s="76"/>
    </row>
    <row r="30" spans="1:28" ht="18.600000000000001">
      <c r="A30" s="150">
        <v>8</v>
      </c>
      <c r="B30" s="125" t="s">
        <v>66</v>
      </c>
      <c r="C30" s="126"/>
      <c r="D30" s="133">
        <v>1542</v>
      </c>
      <c r="E30" s="145">
        <v>102.8</v>
      </c>
      <c r="F30" s="138">
        <v>6</v>
      </c>
      <c r="G30" s="13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76"/>
      <c r="U30" s="76"/>
      <c r="V30" s="76"/>
      <c r="W30" s="76"/>
      <c r="X30" s="76"/>
      <c r="Y30" s="76"/>
      <c r="Z30" s="76"/>
      <c r="AA30" s="76"/>
      <c r="AB30" s="76"/>
    </row>
    <row r="31" spans="1:28" ht="18.600000000000001">
      <c r="A31" s="150">
        <v>9</v>
      </c>
      <c r="B31" s="125" t="s">
        <v>25</v>
      </c>
      <c r="C31" s="126"/>
      <c r="D31" s="127">
        <v>0</v>
      </c>
      <c r="E31" s="137">
        <v>0</v>
      </c>
      <c r="F31" s="138">
        <v>0</v>
      </c>
      <c r="G31" s="13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76"/>
      <c r="U31" s="76"/>
      <c r="V31" s="76"/>
      <c r="W31" s="76"/>
      <c r="X31" s="76"/>
      <c r="Y31" s="76"/>
      <c r="Z31" s="76"/>
      <c r="AA31" s="76"/>
      <c r="AB31" s="76"/>
    </row>
    <row r="32" spans="1:28" ht="18.600000000000001">
      <c r="A32" s="150">
        <v>10</v>
      </c>
      <c r="B32" s="125" t="s">
        <v>33</v>
      </c>
      <c r="C32" s="126"/>
      <c r="D32" s="127">
        <v>0</v>
      </c>
      <c r="E32" s="137">
        <v>0</v>
      </c>
      <c r="F32" s="138">
        <v>0</v>
      </c>
      <c r="G32" s="13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76"/>
      <c r="U32" s="76"/>
      <c r="V32" s="76"/>
      <c r="W32" s="76"/>
      <c r="X32" s="76"/>
      <c r="Y32" s="76"/>
      <c r="Z32" s="76"/>
      <c r="AA32" s="76"/>
      <c r="AB32" s="76"/>
    </row>
    <row r="33" spans="1:28" ht="18.600000000000001" customHeight="1">
      <c r="A33" s="150">
        <v>11</v>
      </c>
      <c r="B33" s="125" t="s">
        <v>32</v>
      </c>
      <c r="C33" s="140"/>
      <c r="D33" s="127">
        <v>0</v>
      </c>
      <c r="E33" s="146">
        <v>0</v>
      </c>
      <c r="F33" s="147">
        <v>0</v>
      </c>
      <c r="G33" s="13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76"/>
      <c r="U33" s="76"/>
      <c r="V33" s="76"/>
      <c r="W33" s="76"/>
      <c r="X33" s="76"/>
      <c r="Y33" s="76"/>
      <c r="Z33" s="76"/>
      <c r="AA33" s="76"/>
      <c r="AB33" s="76"/>
    </row>
    <row r="34" spans="1:28" ht="4.2" customHeight="1">
      <c r="A34" s="150"/>
      <c r="B34" s="141"/>
      <c r="C34" s="131"/>
      <c r="D34" s="148"/>
      <c r="E34" s="145"/>
      <c r="F34" s="138"/>
      <c r="G34" s="13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76"/>
      <c r="U34" s="76"/>
      <c r="V34" s="76"/>
      <c r="W34" s="76"/>
      <c r="X34" s="76"/>
      <c r="Y34" s="76"/>
      <c r="Z34" s="76"/>
      <c r="AA34" s="76"/>
      <c r="AB34" s="76"/>
    </row>
    <row r="35" spans="1:28" ht="18.600000000000001">
      <c r="A35" s="152"/>
      <c r="B35" s="266" t="s">
        <v>52</v>
      </c>
      <c r="C35" s="136"/>
      <c r="D35" s="121" t="s">
        <v>10</v>
      </c>
      <c r="E35" s="122" t="s">
        <v>13</v>
      </c>
      <c r="F35" s="123" t="s">
        <v>5</v>
      </c>
      <c r="G35" s="13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76"/>
      <c r="U35" s="76"/>
      <c r="V35" s="76"/>
      <c r="W35" s="76"/>
      <c r="X35" s="76"/>
      <c r="Y35" s="76"/>
      <c r="Z35" s="76"/>
      <c r="AA35" s="76"/>
      <c r="AB35" s="76"/>
    </row>
    <row r="36" spans="1:28" ht="18.600000000000001">
      <c r="A36" s="152">
        <v>1</v>
      </c>
      <c r="B36" s="286" t="s">
        <v>68</v>
      </c>
      <c r="C36" s="287"/>
      <c r="D36" s="121">
        <v>1488</v>
      </c>
      <c r="E36" s="122">
        <v>99.2</v>
      </c>
      <c r="F36" s="123">
        <v>0</v>
      </c>
      <c r="G36" s="13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76"/>
      <c r="U36" s="76"/>
      <c r="V36" s="76"/>
      <c r="W36" s="76"/>
      <c r="X36" s="76"/>
      <c r="Y36" s="76"/>
      <c r="Z36" s="76"/>
      <c r="AA36" s="76"/>
      <c r="AB36" s="76"/>
    </row>
    <row r="37" spans="1:28" ht="18.600000000000001">
      <c r="A37" s="4"/>
      <c r="B37" s="76"/>
      <c r="C37" s="76"/>
      <c r="D37" s="76"/>
      <c r="E37" s="76"/>
      <c r="F37" s="7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76"/>
      <c r="U37" s="76"/>
      <c r="V37" s="76"/>
      <c r="W37" s="76"/>
      <c r="X37" s="76"/>
      <c r="Y37" s="76"/>
      <c r="Z37" s="76"/>
      <c r="AA37" s="76"/>
      <c r="AB37" s="76"/>
    </row>
    <row r="38" spans="1:28" ht="18.600000000000001">
      <c r="A38" s="4"/>
      <c r="B38" s="76"/>
      <c r="C38" s="76"/>
      <c r="D38" s="76"/>
      <c r="E38" s="76"/>
      <c r="F38" s="7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76"/>
      <c r="U38" s="76"/>
      <c r="V38" s="76"/>
      <c r="W38" s="76"/>
      <c r="X38" s="76"/>
      <c r="Y38" s="76"/>
      <c r="Z38" s="76"/>
      <c r="AA38" s="76"/>
      <c r="AB38" s="76"/>
    </row>
    <row r="39" spans="1:28" ht="18.600000000000001">
      <c r="A39" s="9"/>
      <c r="B39" s="77"/>
      <c r="C39" s="78"/>
      <c r="D39" s="102"/>
      <c r="E39" s="104"/>
      <c r="F39" s="10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76"/>
      <c r="U39" s="76"/>
      <c r="V39" s="76"/>
      <c r="W39" s="76"/>
      <c r="X39" s="76"/>
      <c r="Y39" s="76"/>
      <c r="Z39" s="76"/>
      <c r="AA39" s="76"/>
      <c r="AB39" s="76"/>
    </row>
    <row r="40" spans="1:28" ht="18.600000000000001">
      <c r="A40" s="9"/>
      <c r="B40" s="11"/>
      <c r="C40" s="11"/>
      <c r="D40" s="12"/>
      <c r="E40" s="13"/>
      <c r="F40" s="1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76"/>
      <c r="U40" s="76"/>
      <c r="V40" s="76"/>
      <c r="W40" s="76"/>
      <c r="X40" s="76"/>
      <c r="Y40" s="76"/>
      <c r="Z40" s="76"/>
      <c r="AA40" s="76"/>
      <c r="AB40" s="76"/>
    </row>
    <row r="41" spans="1:2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76"/>
      <c r="U41" s="76"/>
      <c r="V41" s="76"/>
      <c r="W41" s="76"/>
      <c r="X41" s="76"/>
      <c r="Y41" s="76"/>
      <c r="Z41" s="76"/>
      <c r="AA41" s="76"/>
      <c r="AB41" s="76"/>
    </row>
    <row r="42" spans="1:2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76"/>
      <c r="U42" s="76"/>
      <c r="V42" s="76"/>
      <c r="W42" s="76"/>
      <c r="X42" s="76"/>
      <c r="Y42" s="76"/>
      <c r="Z42" s="76"/>
      <c r="AA42" s="76"/>
      <c r="AB42" s="76"/>
    </row>
    <row r="43" spans="1:2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76"/>
      <c r="U43" s="76"/>
      <c r="V43" s="76"/>
      <c r="W43" s="76"/>
      <c r="X43" s="76"/>
      <c r="Y43" s="76"/>
      <c r="Z43" s="76"/>
      <c r="AA43" s="76"/>
      <c r="AB43" s="76"/>
    </row>
    <row r="44" spans="1:2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76"/>
      <c r="U44" s="76"/>
      <c r="V44" s="76"/>
      <c r="W44" s="76"/>
      <c r="X44" s="76"/>
      <c r="Y44" s="76"/>
      <c r="Z44" s="76"/>
      <c r="AA44" s="76"/>
      <c r="AB44" s="76"/>
    </row>
    <row r="45" spans="1:2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76"/>
      <c r="U45" s="76"/>
      <c r="V45" s="76"/>
      <c r="W45" s="76"/>
      <c r="X45" s="76"/>
      <c r="Y45" s="76"/>
      <c r="Z45" s="76"/>
      <c r="AA45" s="76"/>
      <c r="AB45" s="76"/>
    </row>
    <row r="46" spans="1:2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76"/>
      <c r="U46" s="76"/>
      <c r="V46" s="76"/>
      <c r="W46" s="76"/>
      <c r="X46" s="76"/>
      <c r="Y46" s="76"/>
      <c r="Z46" s="76"/>
      <c r="AA46" s="76"/>
      <c r="AB46" s="76"/>
    </row>
    <row r="47" spans="1:2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76"/>
      <c r="U47" s="76"/>
      <c r="V47" s="76"/>
      <c r="W47" s="76"/>
      <c r="X47" s="76"/>
      <c r="Y47" s="76"/>
      <c r="Z47" s="76"/>
      <c r="AA47" s="76"/>
      <c r="AB47" s="76"/>
    </row>
    <row r="48" spans="1:2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76"/>
      <c r="U48" s="76"/>
      <c r="V48" s="76"/>
      <c r="W48" s="76"/>
      <c r="X48" s="76"/>
      <c r="Y48" s="76"/>
      <c r="Z48" s="76"/>
      <c r="AA48" s="76"/>
      <c r="AB48" s="76"/>
    </row>
    <row r="49" spans="1:2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76"/>
      <c r="U49" s="76"/>
      <c r="V49" s="76"/>
      <c r="W49" s="76"/>
      <c r="X49" s="76"/>
      <c r="Y49" s="76"/>
      <c r="Z49" s="76"/>
      <c r="AA49" s="76"/>
      <c r="AB49" s="76"/>
    </row>
    <row r="50" spans="1:2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76"/>
      <c r="U50" s="76"/>
      <c r="V50" s="76"/>
      <c r="W50" s="76"/>
      <c r="X50" s="76"/>
      <c r="Y50" s="76"/>
      <c r="Z50" s="76"/>
      <c r="AA50" s="76"/>
      <c r="AB50" s="76"/>
    </row>
    <row r="51" spans="1:2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76"/>
      <c r="U51" s="76"/>
      <c r="V51" s="76"/>
      <c r="W51" s="76"/>
      <c r="X51" s="76"/>
      <c r="Y51" s="76"/>
      <c r="Z51" s="76"/>
      <c r="AA51" s="76"/>
      <c r="AB51" s="76"/>
    </row>
    <row r="52" spans="1:2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76"/>
      <c r="U52" s="76"/>
      <c r="V52" s="76"/>
      <c r="W52" s="76"/>
      <c r="X52" s="76"/>
      <c r="Y52" s="76"/>
      <c r="Z52" s="76"/>
      <c r="AA52" s="76"/>
      <c r="AB52" s="76"/>
    </row>
    <row r="53" spans="1:2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76"/>
      <c r="U53" s="76"/>
      <c r="V53" s="76"/>
      <c r="W53" s="76"/>
      <c r="X53" s="76"/>
      <c r="Y53" s="76"/>
      <c r="Z53" s="76"/>
      <c r="AA53" s="76"/>
      <c r="AB53" s="76"/>
    </row>
    <row r="54" spans="1:2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76"/>
      <c r="U54" s="76"/>
      <c r="V54" s="76"/>
      <c r="W54" s="76"/>
      <c r="X54" s="76"/>
      <c r="Y54" s="76"/>
      <c r="Z54" s="76"/>
      <c r="AA54" s="76"/>
      <c r="AB54" s="76"/>
    </row>
    <row r="55" spans="1:2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76"/>
      <c r="U55" s="76"/>
      <c r="V55" s="76"/>
      <c r="W55" s="76"/>
      <c r="X55" s="76"/>
      <c r="Y55" s="76"/>
      <c r="Z55" s="76"/>
      <c r="AA55" s="76"/>
      <c r="AB55" s="76"/>
    </row>
    <row r="56" spans="1:2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76"/>
      <c r="U56" s="76"/>
      <c r="V56" s="76"/>
      <c r="W56" s="76"/>
      <c r="X56" s="76"/>
      <c r="Y56" s="76"/>
      <c r="Z56" s="76"/>
      <c r="AA56" s="76"/>
      <c r="AB56" s="76"/>
    </row>
    <row r="57" spans="1:2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76"/>
      <c r="U57" s="76"/>
      <c r="V57" s="76"/>
      <c r="W57" s="76"/>
      <c r="X57" s="76"/>
      <c r="Y57" s="76"/>
      <c r="Z57" s="76"/>
      <c r="AA57" s="76"/>
      <c r="AB57" s="76"/>
    </row>
    <row r="58" spans="1:2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76"/>
      <c r="U58" s="76"/>
      <c r="V58" s="76"/>
      <c r="W58" s="76"/>
      <c r="X58" s="76"/>
      <c r="Y58" s="76"/>
      <c r="Z58" s="76"/>
      <c r="AA58" s="76"/>
      <c r="AB58" s="76"/>
    </row>
    <row r="59" spans="1:2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76"/>
      <c r="U59" s="76"/>
      <c r="V59" s="76"/>
      <c r="W59" s="76"/>
      <c r="X59" s="76"/>
      <c r="Y59" s="76"/>
      <c r="Z59" s="76"/>
      <c r="AA59" s="76"/>
      <c r="AB59" s="76"/>
    </row>
    <row r="60" spans="1:2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76"/>
      <c r="U60" s="76"/>
      <c r="V60" s="76"/>
      <c r="W60" s="76"/>
      <c r="X60" s="76"/>
      <c r="Y60" s="76"/>
      <c r="Z60" s="76"/>
      <c r="AA60" s="76"/>
      <c r="AB60" s="76"/>
    </row>
    <row r="61" spans="1:2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76"/>
      <c r="U61" s="76"/>
      <c r="V61" s="76"/>
      <c r="W61" s="76"/>
      <c r="X61" s="76"/>
      <c r="Y61" s="76"/>
      <c r="Z61" s="76"/>
      <c r="AA61" s="76"/>
      <c r="AB61" s="76"/>
    </row>
    <row r="62" spans="1:2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76"/>
      <c r="U62" s="76"/>
      <c r="V62" s="76"/>
      <c r="W62" s="76"/>
      <c r="X62" s="76"/>
      <c r="Y62" s="76"/>
      <c r="Z62" s="76"/>
      <c r="AA62" s="76"/>
      <c r="AB62" s="76"/>
    </row>
    <row r="63" spans="1:2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76"/>
      <c r="U63" s="76"/>
      <c r="V63" s="76"/>
      <c r="W63" s="76"/>
      <c r="X63" s="76"/>
      <c r="Y63" s="76"/>
      <c r="Z63" s="76"/>
      <c r="AA63" s="76"/>
      <c r="AB63" s="76"/>
    </row>
  </sheetData>
  <sortState xmlns:xlrd2="http://schemas.microsoft.com/office/spreadsheetml/2017/richdata2" ref="B3:F5">
    <sortCondition descending="1" ref="D3:D5"/>
  </sortState>
  <mergeCells count="2">
    <mergeCell ref="B1:G1"/>
    <mergeCell ref="B36:C3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4FF0-6CF3-47F1-8361-42B8D33D5924}">
  <dimension ref="A1:AJ59"/>
  <sheetViews>
    <sheetView topLeftCell="B1" workbookViewId="0">
      <selection activeCell="Y4" sqref="Y4"/>
    </sheetView>
  </sheetViews>
  <sheetFormatPr defaultRowHeight="14.4"/>
  <cols>
    <col min="2" max="2" width="4.33203125" customWidth="1"/>
    <col min="3" max="3" width="28.88671875" customWidth="1"/>
    <col min="4" max="4" width="8.6640625" customWidth="1"/>
    <col min="5" max="5" width="10" customWidth="1"/>
    <col min="6" max="29" width="6.5546875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1">
      <c r="A3" s="1"/>
      <c r="B3" s="107"/>
      <c r="C3" s="108"/>
      <c r="D3" s="109"/>
      <c r="E3" s="110"/>
      <c r="F3" s="290" t="s">
        <v>7</v>
      </c>
      <c r="G3" s="290"/>
      <c r="H3" s="290"/>
      <c r="I3" s="116"/>
      <c r="J3" s="116"/>
      <c r="K3" s="117"/>
      <c r="L3" s="290" t="s">
        <v>8</v>
      </c>
      <c r="M3" s="290"/>
      <c r="N3" s="290"/>
      <c r="O3" s="116"/>
      <c r="P3" s="116"/>
      <c r="Q3" s="117"/>
      <c r="R3" s="290" t="s">
        <v>9</v>
      </c>
      <c r="S3" s="290"/>
      <c r="T3" s="290"/>
      <c r="U3" s="111"/>
      <c r="V3" s="111"/>
      <c r="W3" s="109"/>
      <c r="X3" s="291"/>
      <c r="Y3" s="291"/>
      <c r="Z3" s="291"/>
      <c r="AA3" s="29"/>
      <c r="AB3" s="29"/>
      <c r="AC3" s="1"/>
      <c r="AD3" s="1"/>
      <c r="AE3" s="16"/>
      <c r="AF3" s="16"/>
      <c r="AG3" s="16"/>
      <c r="AH3" s="16"/>
      <c r="AI3" s="16"/>
      <c r="AJ3" s="16"/>
    </row>
    <row r="4" spans="1:36" ht="25.2">
      <c r="A4" s="1"/>
      <c r="B4" s="112"/>
      <c r="C4" s="113"/>
      <c r="D4" s="153" t="s">
        <v>10</v>
      </c>
      <c r="E4" s="154" t="s">
        <v>13</v>
      </c>
      <c r="F4" s="155">
        <v>1</v>
      </c>
      <c r="G4" s="155">
        <v>2</v>
      </c>
      <c r="H4" s="155">
        <v>3</v>
      </c>
      <c r="I4" s="155">
        <v>4</v>
      </c>
      <c r="J4" s="155">
        <v>5</v>
      </c>
      <c r="K4" s="156"/>
      <c r="L4" s="155">
        <v>6</v>
      </c>
      <c r="M4" s="155">
        <v>7</v>
      </c>
      <c r="N4" s="155">
        <v>8</v>
      </c>
      <c r="O4" s="155">
        <v>9</v>
      </c>
      <c r="P4" s="155">
        <v>10</v>
      </c>
      <c r="Q4" s="156"/>
      <c r="R4" s="155">
        <v>11</v>
      </c>
      <c r="S4" s="155">
        <v>12</v>
      </c>
      <c r="T4" s="155">
        <v>13</v>
      </c>
      <c r="U4" s="155">
        <v>14</v>
      </c>
      <c r="V4" s="155">
        <v>15</v>
      </c>
      <c r="W4" s="114"/>
      <c r="X4" s="30"/>
      <c r="Y4" s="30"/>
      <c r="Z4" s="30"/>
      <c r="AA4" s="30"/>
      <c r="AB4" s="30"/>
      <c r="AC4" s="1"/>
      <c r="AD4" s="1"/>
      <c r="AE4" s="16"/>
      <c r="AF4" s="16"/>
      <c r="AG4" s="16"/>
      <c r="AH4" s="16"/>
      <c r="AI4" s="16"/>
      <c r="AJ4" s="16"/>
    </row>
    <row r="5" spans="1:36" ht="18.600000000000001">
      <c r="A5" s="1"/>
      <c r="B5" s="151">
        <v>1</v>
      </c>
      <c r="C5" s="350" t="s">
        <v>46</v>
      </c>
      <c r="D5" s="157">
        <f>SUM(K5+Q5+W5)</f>
        <v>2049</v>
      </c>
      <c r="E5" s="158">
        <f>SUM(D5)/15</f>
        <v>136.6</v>
      </c>
      <c r="F5" s="159">
        <v>132</v>
      </c>
      <c r="G5" s="159">
        <v>144</v>
      </c>
      <c r="H5" s="159">
        <v>144</v>
      </c>
      <c r="I5" s="159">
        <v>131</v>
      </c>
      <c r="J5" s="159">
        <v>131</v>
      </c>
      <c r="K5" s="157">
        <f>SUM(F5:J5)</f>
        <v>682</v>
      </c>
      <c r="L5" s="159">
        <v>141</v>
      </c>
      <c r="M5" s="159">
        <v>127</v>
      </c>
      <c r="N5" s="159">
        <v>143</v>
      </c>
      <c r="O5" s="159">
        <v>143</v>
      </c>
      <c r="P5" s="159">
        <v>140</v>
      </c>
      <c r="Q5" s="157">
        <f>SUM(L5:P5)</f>
        <v>694</v>
      </c>
      <c r="R5" s="268">
        <v>142</v>
      </c>
      <c r="S5" s="159">
        <v>144</v>
      </c>
      <c r="T5" s="159">
        <v>129</v>
      </c>
      <c r="U5" s="159">
        <v>117</v>
      </c>
      <c r="V5" s="159">
        <v>141</v>
      </c>
      <c r="W5" s="160">
        <f>SUM(R5:V5)</f>
        <v>673</v>
      </c>
      <c r="X5" s="21"/>
      <c r="Y5" s="21"/>
      <c r="Z5" s="21"/>
      <c r="AA5" s="21"/>
      <c r="AB5" s="21"/>
      <c r="AC5" s="31"/>
      <c r="AD5" s="1"/>
      <c r="AE5" s="16"/>
      <c r="AF5" s="16"/>
      <c r="AG5" s="16"/>
      <c r="AH5" s="16"/>
      <c r="AI5" s="16"/>
      <c r="AJ5" s="16"/>
    </row>
    <row r="6" spans="1:36" ht="18.600000000000001">
      <c r="A6" s="1"/>
      <c r="B6" s="151">
        <v>2</v>
      </c>
      <c r="C6" s="161" t="s">
        <v>45</v>
      </c>
      <c r="D6" s="105">
        <f>SUM(K6+Q6+W6)</f>
        <v>2022</v>
      </c>
      <c r="E6" s="115">
        <f>SUM(D6)/15</f>
        <v>134.80000000000001</v>
      </c>
      <c r="F6" s="106">
        <v>128</v>
      </c>
      <c r="G6" s="106">
        <v>127</v>
      </c>
      <c r="H6" s="106">
        <v>148</v>
      </c>
      <c r="I6" s="106">
        <v>125</v>
      </c>
      <c r="J6" s="106">
        <v>140</v>
      </c>
      <c r="K6" s="105">
        <f>SUM(F6:J6)</f>
        <v>668</v>
      </c>
      <c r="L6" s="106">
        <v>140</v>
      </c>
      <c r="M6" s="106">
        <v>144</v>
      </c>
      <c r="N6" s="106">
        <v>131</v>
      </c>
      <c r="O6" s="106">
        <v>131</v>
      </c>
      <c r="P6" s="106">
        <v>115</v>
      </c>
      <c r="Q6" s="105">
        <f>SUM(L6:P6)</f>
        <v>661</v>
      </c>
      <c r="R6" s="106">
        <v>131</v>
      </c>
      <c r="S6" s="106">
        <v>140</v>
      </c>
      <c r="T6" s="106">
        <v>148</v>
      </c>
      <c r="U6" s="106">
        <v>134</v>
      </c>
      <c r="V6" s="106">
        <v>140</v>
      </c>
      <c r="W6" s="162">
        <f>SUM(R6:V6)</f>
        <v>693</v>
      </c>
      <c r="X6" s="21"/>
      <c r="Y6" s="21"/>
      <c r="Z6" s="21"/>
      <c r="AA6" s="21"/>
      <c r="AB6" s="21"/>
      <c r="AC6" s="31"/>
      <c r="AD6" s="1"/>
      <c r="AE6" s="16"/>
      <c r="AF6" s="16"/>
      <c r="AG6" s="16"/>
      <c r="AH6" s="16"/>
      <c r="AI6" s="16"/>
      <c r="AJ6" s="16"/>
    </row>
    <row r="7" spans="1:36" ht="18.600000000000001">
      <c r="A7" s="1"/>
      <c r="B7" s="151">
        <v>3</v>
      </c>
      <c r="C7" s="161" t="s">
        <v>48</v>
      </c>
      <c r="D7" s="105">
        <f>SUM(K7+Q7+W7)</f>
        <v>1977</v>
      </c>
      <c r="E7" s="115">
        <f>SUM(D7)/15</f>
        <v>131.80000000000001</v>
      </c>
      <c r="F7" s="106">
        <v>128</v>
      </c>
      <c r="G7" s="106">
        <v>144</v>
      </c>
      <c r="H7" s="106">
        <v>128</v>
      </c>
      <c r="I7" s="106">
        <v>116</v>
      </c>
      <c r="J7" s="106">
        <v>132</v>
      </c>
      <c r="K7" s="105">
        <f>SUM(F7:J7)</f>
        <v>648</v>
      </c>
      <c r="L7" s="106">
        <v>131</v>
      </c>
      <c r="M7" s="106">
        <v>140</v>
      </c>
      <c r="N7" s="106">
        <v>127</v>
      </c>
      <c r="O7" s="106">
        <v>144</v>
      </c>
      <c r="P7" s="106">
        <v>120</v>
      </c>
      <c r="Q7" s="105">
        <f>SUM(L7:P7)</f>
        <v>662</v>
      </c>
      <c r="R7" s="106">
        <v>131</v>
      </c>
      <c r="S7" s="106">
        <v>121</v>
      </c>
      <c r="T7" s="106">
        <v>140</v>
      </c>
      <c r="U7" s="106">
        <v>140</v>
      </c>
      <c r="V7" s="106">
        <v>135</v>
      </c>
      <c r="W7" s="162">
        <f>SUM(R7:V7)</f>
        <v>667</v>
      </c>
      <c r="X7" s="21"/>
      <c r="Y7" s="21"/>
      <c r="Z7" s="21"/>
      <c r="AA7" s="21"/>
      <c r="AB7" s="21"/>
      <c r="AC7" s="31"/>
      <c r="AD7" s="1"/>
      <c r="AE7" s="16"/>
      <c r="AF7" s="16"/>
      <c r="AG7" s="16"/>
      <c r="AH7" s="16"/>
      <c r="AI7" s="16"/>
      <c r="AJ7" s="16"/>
    </row>
    <row r="8" spans="1:36" ht="18.600000000000001">
      <c r="A8" s="1"/>
      <c r="B8" s="151">
        <v>4</v>
      </c>
      <c r="C8" s="161" t="s">
        <v>76</v>
      </c>
      <c r="D8" s="105">
        <f>SUM(K8+Q8+W8)</f>
        <v>1957</v>
      </c>
      <c r="E8" s="115">
        <f>SUM(D8)/15</f>
        <v>130.46666666666667</v>
      </c>
      <c r="F8" s="106">
        <v>120</v>
      </c>
      <c r="G8" s="106">
        <v>127</v>
      </c>
      <c r="H8" s="106">
        <v>114</v>
      </c>
      <c r="I8" s="106">
        <v>140</v>
      </c>
      <c r="J8" s="106">
        <v>140</v>
      </c>
      <c r="K8" s="105">
        <f>SUM(F8:J8)</f>
        <v>641</v>
      </c>
      <c r="L8" s="106">
        <v>127</v>
      </c>
      <c r="M8" s="106">
        <v>132</v>
      </c>
      <c r="N8" s="106">
        <v>128</v>
      </c>
      <c r="O8" s="106">
        <v>140</v>
      </c>
      <c r="P8" s="106">
        <v>129</v>
      </c>
      <c r="Q8" s="105">
        <f>SUM(L8:P8)</f>
        <v>656</v>
      </c>
      <c r="R8" s="106">
        <v>129</v>
      </c>
      <c r="S8" s="106">
        <v>140</v>
      </c>
      <c r="T8" s="106">
        <v>128</v>
      </c>
      <c r="U8" s="106">
        <v>134</v>
      </c>
      <c r="V8" s="106">
        <v>129</v>
      </c>
      <c r="W8" s="162">
        <f>SUM(R8:V8)</f>
        <v>660</v>
      </c>
      <c r="X8" s="21"/>
      <c r="Y8" s="21"/>
      <c r="Z8" s="21"/>
      <c r="AA8" s="21"/>
      <c r="AB8" s="21"/>
      <c r="AC8" s="31"/>
      <c r="AD8" s="1"/>
      <c r="AE8" s="16"/>
      <c r="AF8" s="16"/>
      <c r="AG8" s="16"/>
      <c r="AH8" s="16"/>
      <c r="AI8" s="16"/>
      <c r="AJ8" s="16"/>
    </row>
    <row r="9" spans="1:36" ht="18.600000000000001">
      <c r="A9" s="1" t="s">
        <v>40</v>
      </c>
      <c r="B9" s="151">
        <v>5</v>
      </c>
      <c r="C9" s="161" t="s">
        <v>4</v>
      </c>
      <c r="D9" s="105">
        <f>SUM(K9+Q9+W9)</f>
        <v>1938</v>
      </c>
      <c r="E9" s="115">
        <f>SUM(D9)/15</f>
        <v>129.19999999999999</v>
      </c>
      <c r="F9" s="106">
        <v>126</v>
      </c>
      <c r="G9" s="106">
        <v>131</v>
      </c>
      <c r="H9" s="106">
        <v>124</v>
      </c>
      <c r="I9" s="106">
        <v>127</v>
      </c>
      <c r="J9" s="106">
        <v>142</v>
      </c>
      <c r="K9" s="105">
        <f>SUM(F9:J9)</f>
        <v>650</v>
      </c>
      <c r="L9" s="106">
        <v>126</v>
      </c>
      <c r="M9" s="106">
        <v>144</v>
      </c>
      <c r="N9" s="106">
        <v>112</v>
      </c>
      <c r="O9" s="106">
        <v>130</v>
      </c>
      <c r="P9" s="106">
        <v>135</v>
      </c>
      <c r="Q9" s="105">
        <f>SUM(L9:P9)</f>
        <v>647</v>
      </c>
      <c r="R9" s="351">
        <v>128</v>
      </c>
      <c r="S9" s="351">
        <v>130</v>
      </c>
      <c r="T9" s="351">
        <v>126</v>
      </c>
      <c r="U9" s="351">
        <v>126</v>
      </c>
      <c r="V9" s="106">
        <v>131</v>
      </c>
      <c r="W9" s="162">
        <f>SUM(R9:V9)</f>
        <v>641</v>
      </c>
      <c r="X9" s="21"/>
      <c r="Y9" s="21"/>
      <c r="Z9" s="21"/>
      <c r="AA9" s="21"/>
      <c r="AB9" s="21"/>
      <c r="AC9" s="31"/>
      <c r="AD9" s="1"/>
      <c r="AE9" s="16"/>
      <c r="AF9" s="16"/>
      <c r="AG9" s="16"/>
      <c r="AH9" s="16"/>
      <c r="AI9" s="16"/>
      <c r="AJ9" s="16"/>
    </row>
    <row r="10" spans="1:36" ht="18.600000000000001">
      <c r="A10" s="1"/>
      <c r="B10" s="151">
        <v>6</v>
      </c>
      <c r="C10" s="161" t="s">
        <v>3</v>
      </c>
      <c r="D10" s="105">
        <f>SUM(K10+Q10+W10)</f>
        <v>1895</v>
      </c>
      <c r="E10" s="115">
        <f>SUM(D10)/15</f>
        <v>126.33333333333333</v>
      </c>
      <c r="F10" s="106">
        <v>128</v>
      </c>
      <c r="G10" s="106">
        <v>142</v>
      </c>
      <c r="H10" s="106">
        <v>120</v>
      </c>
      <c r="I10" s="106">
        <v>116</v>
      </c>
      <c r="J10" s="106">
        <v>140</v>
      </c>
      <c r="K10" s="105">
        <f>SUM(F10:J10)</f>
        <v>646</v>
      </c>
      <c r="L10" s="106">
        <v>115</v>
      </c>
      <c r="M10" s="106">
        <v>125</v>
      </c>
      <c r="N10" s="106">
        <v>140</v>
      </c>
      <c r="O10" s="106">
        <v>120</v>
      </c>
      <c r="P10" s="106">
        <v>111</v>
      </c>
      <c r="Q10" s="105">
        <f>SUM(L10:P10)</f>
        <v>611</v>
      </c>
      <c r="R10" s="106">
        <v>127</v>
      </c>
      <c r="S10" s="106">
        <v>128</v>
      </c>
      <c r="T10" s="106">
        <v>123</v>
      </c>
      <c r="U10" s="106">
        <v>129</v>
      </c>
      <c r="V10" s="106">
        <v>131</v>
      </c>
      <c r="W10" s="162">
        <f>SUM(R10:V10)</f>
        <v>638</v>
      </c>
      <c r="X10" s="21"/>
      <c r="Y10" s="21"/>
      <c r="Z10" s="21"/>
      <c r="AA10" s="21"/>
      <c r="AB10" s="21"/>
      <c r="AC10" s="31"/>
      <c r="AD10" s="1"/>
      <c r="AE10" s="16"/>
      <c r="AF10" s="16"/>
      <c r="AG10" s="16"/>
      <c r="AH10" s="16"/>
      <c r="AI10" s="16"/>
      <c r="AJ10" s="16"/>
    </row>
    <row r="11" spans="1:36" ht="18.600000000000001">
      <c r="A11" s="1"/>
      <c r="B11" s="151">
        <v>7</v>
      </c>
      <c r="C11" s="161" t="s">
        <v>19</v>
      </c>
      <c r="D11" s="105">
        <f>SUM(K11+Q11+W11)</f>
        <v>1888</v>
      </c>
      <c r="E11" s="115">
        <f>SUM(D11)/15</f>
        <v>125.86666666666666</v>
      </c>
      <c r="F11" s="106">
        <v>127</v>
      </c>
      <c r="G11" s="106">
        <v>126</v>
      </c>
      <c r="H11" s="106">
        <v>127</v>
      </c>
      <c r="I11" s="106">
        <v>128</v>
      </c>
      <c r="J11" s="106">
        <v>120</v>
      </c>
      <c r="K11" s="105">
        <f>SUM(F11:J11)</f>
        <v>628</v>
      </c>
      <c r="L11" s="106">
        <v>122</v>
      </c>
      <c r="M11" s="106">
        <v>133</v>
      </c>
      <c r="N11" s="106">
        <v>116</v>
      </c>
      <c r="O11" s="106">
        <v>120</v>
      </c>
      <c r="P11" s="106">
        <v>140</v>
      </c>
      <c r="Q11" s="105">
        <f>SUM(L11:P11)</f>
        <v>631</v>
      </c>
      <c r="R11" s="272">
        <v>140</v>
      </c>
      <c r="S11" s="106">
        <v>123</v>
      </c>
      <c r="T11" s="106">
        <v>124</v>
      </c>
      <c r="U11" s="106">
        <v>112</v>
      </c>
      <c r="V11" s="106">
        <v>130</v>
      </c>
      <c r="W11" s="162">
        <f>SUM(R11:V11)</f>
        <v>629</v>
      </c>
      <c r="X11" s="21"/>
      <c r="Y11" s="21"/>
      <c r="Z11" s="21"/>
      <c r="AA11" s="21"/>
      <c r="AB11" s="21"/>
      <c r="AC11" s="31"/>
      <c r="AD11" s="1"/>
      <c r="AE11" s="16"/>
      <c r="AF11" s="16"/>
      <c r="AG11" s="16"/>
      <c r="AH11" s="16"/>
      <c r="AI11" s="16"/>
      <c r="AJ11" s="16"/>
    </row>
    <row r="12" spans="1:36" ht="18.600000000000001">
      <c r="A12" s="1"/>
      <c r="B12" s="151">
        <v>8</v>
      </c>
      <c r="C12" s="161" t="s">
        <v>20</v>
      </c>
      <c r="D12" s="105">
        <f>SUM(K12+Q12+W12)</f>
        <v>1876</v>
      </c>
      <c r="E12" s="115">
        <f>SUM(D12)/15</f>
        <v>125.06666666666666</v>
      </c>
      <c r="F12" s="106">
        <v>128</v>
      </c>
      <c r="G12" s="106">
        <v>126</v>
      </c>
      <c r="H12" s="106">
        <v>131</v>
      </c>
      <c r="I12" s="106">
        <v>112</v>
      </c>
      <c r="J12" s="106">
        <v>140</v>
      </c>
      <c r="K12" s="105">
        <f>SUM(F12:J12)</f>
        <v>637</v>
      </c>
      <c r="L12" s="106">
        <v>129</v>
      </c>
      <c r="M12" s="106">
        <v>129</v>
      </c>
      <c r="N12" s="106">
        <v>129</v>
      </c>
      <c r="O12" s="106">
        <v>126</v>
      </c>
      <c r="P12" s="106">
        <v>125</v>
      </c>
      <c r="Q12" s="105">
        <f>SUM(L12:P12)</f>
        <v>638</v>
      </c>
      <c r="R12" s="272">
        <v>125</v>
      </c>
      <c r="S12" s="106">
        <v>123</v>
      </c>
      <c r="T12" s="106">
        <v>124</v>
      </c>
      <c r="U12" s="106">
        <v>101</v>
      </c>
      <c r="V12" s="106">
        <v>128</v>
      </c>
      <c r="W12" s="162">
        <f>SUM(R12:V12)</f>
        <v>601</v>
      </c>
      <c r="X12" s="21"/>
      <c r="Y12" s="21"/>
      <c r="Z12" s="21"/>
      <c r="AA12" s="21"/>
      <c r="AB12" s="21"/>
      <c r="AC12" s="31"/>
      <c r="AD12" s="1"/>
      <c r="AE12" s="16"/>
      <c r="AF12" s="16"/>
      <c r="AG12" s="16"/>
      <c r="AH12" s="16"/>
      <c r="AI12" s="16"/>
      <c r="AJ12" s="16"/>
    </row>
    <row r="13" spans="1:36" ht="18.600000000000001">
      <c r="A13" s="1"/>
      <c r="B13" s="151">
        <v>9</v>
      </c>
      <c r="C13" s="161" t="s">
        <v>21</v>
      </c>
      <c r="D13" s="105">
        <f>SUM(K13+Q13+W13)</f>
        <v>1874</v>
      </c>
      <c r="E13" s="115">
        <f>SUM(D13)/15</f>
        <v>124.93333333333334</v>
      </c>
      <c r="F13" s="106">
        <v>108</v>
      </c>
      <c r="G13" s="106">
        <v>127</v>
      </c>
      <c r="H13" s="106">
        <v>127</v>
      </c>
      <c r="I13" s="106">
        <v>132</v>
      </c>
      <c r="J13" s="106">
        <v>127</v>
      </c>
      <c r="K13" s="105">
        <f>SUM(F13:J13)</f>
        <v>621</v>
      </c>
      <c r="L13" s="106">
        <v>111</v>
      </c>
      <c r="M13" s="106">
        <v>128</v>
      </c>
      <c r="N13" s="106">
        <v>122</v>
      </c>
      <c r="O13" s="106">
        <v>127</v>
      </c>
      <c r="P13" s="106">
        <v>120</v>
      </c>
      <c r="Q13" s="105">
        <f>SUM(L13:P13)</f>
        <v>608</v>
      </c>
      <c r="R13" s="272">
        <v>140</v>
      </c>
      <c r="S13" s="272">
        <v>122</v>
      </c>
      <c r="T13" s="272">
        <v>130</v>
      </c>
      <c r="U13" s="272">
        <v>129</v>
      </c>
      <c r="V13" s="106">
        <v>124</v>
      </c>
      <c r="W13" s="162">
        <f>SUM(R13:V13)</f>
        <v>645</v>
      </c>
      <c r="X13" s="21"/>
      <c r="Y13" s="21"/>
      <c r="Z13" s="21"/>
      <c r="AA13" s="21"/>
      <c r="AB13" s="21"/>
      <c r="AC13" s="31"/>
      <c r="AD13" s="1"/>
      <c r="AE13" s="16"/>
      <c r="AF13" s="16"/>
      <c r="AG13" s="16"/>
      <c r="AH13" s="16"/>
      <c r="AI13" s="16"/>
      <c r="AJ13" s="16"/>
    </row>
    <row r="14" spans="1:36" ht="18.600000000000001">
      <c r="A14" s="1"/>
      <c r="B14" s="151">
        <v>10</v>
      </c>
      <c r="C14" s="161" t="s">
        <v>18</v>
      </c>
      <c r="D14" s="105">
        <f>SUM(K14+Q14+W14)</f>
        <v>1853</v>
      </c>
      <c r="E14" s="115">
        <f>SUM(D14)/15</f>
        <v>123.53333333333333</v>
      </c>
      <c r="F14" s="106">
        <v>107</v>
      </c>
      <c r="G14" s="106">
        <v>140</v>
      </c>
      <c r="H14" s="106">
        <v>128</v>
      </c>
      <c r="I14" s="106">
        <v>117</v>
      </c>
      <c r="J14" s="106">
        <v>127</v>
      </c>
      <c r="K14" s="105">
        <f>SUM(F14:J14)</f>
        <v>619</v>
      </c>
      <c r="L14" s="106">
        <v>124</v>
      </c>
      <c r="M14" s="106">
        <v>123</v>
      </c>
      <c r="N14" s="106">
        <v>101</v>
      </c>
      <c r="O14" s="106">
        <v>119</v>
      </c>
      <c r="P14" s="106">
        <v>123</v>
      </c>
      <c r="Q14" s="105">
        <f>SUM(L14:P14)</f>
        <v>590</v>
      </c>
      <c r="R14" s="272">
        <v>116</v>
      </c>
      <c r="S14" s="106">
        <v>119</v>
      </c>
      <c r="T14" s="106">
        <v>129</v>
      </c>
      <c r="U14" s="106">
        <v>140</v>
      </c>
      <c r="V14" s="106">
        <v>140</v>
      </c>
      <c r="W14" s="162">
        <f>SUM(R14:V14)</f>
        <v>644</v>
      </c>
      <c r="X14" s="21"/>
      <c r="Y14" s="21"/>
      <c r="Z14" s="21"/>
      <c r="AA14" s="21"/>
      <c r="AB14" s="21"/>
      <c r="AC14" s="31"/>
      <c r="AD14" s="1"/>
      <c r="AE14" s="16"/>
      <c r="AF14" s="16"/>
      <c r="AG14" s="16"/>
      <c r="AH14" s="16"/>
      <c r="AI14" s="16"/>
      <c r="AJ14" s="16"/>
    </row>
    <row r="15" spans="1:36" ht="18.600000000000001">
      <c r="A15" s="1"/>
      <c r="B15" s="151">
        <v>11</v>
      </c>
      <c r="C15" s="161" t="s">
        <v>50</v>
      </c>
      <c r="D15" s="105">
        <f>SUM(K15+Q15+W15)</f>
        <v>1849</v>
      </c>
      <c r="E15" s="115">
        <f>SUM(D15)/15</f>
        <v>123.26666666666667</v>
      </c>
      <c r="F15" s="106">
        <v>132</v>
      </c>
      <c r="G15" s="106">
        <v>103</v>
      </c>
      <c r="H15" s="106">
        <v>117</v>
      </c>
      <c r="I15" s="106">
        <v>113</v>
      </c>
      <c r="J15" s="106">
        <v>129</v>
      </c>
      <c r="K15" s="105">
        <f>SUM(F15:J15)</f>
        <v>594</v>
      </c>
      <c r="L15" s="106">
        <v>134</v>
      </c>
      <c r="M15" s="106">
        <v>110</v>
      </c>
      <c r="N15" s="106">
        <v>126</v>
      </c>
      <c r="O15" s="106">
        <v>120</v>
      </c>
      <c r="P15" s="106">
        <v>127</v>
      </c>
      <c r="Q15" s="105">
        <f>SUM(L15:P15)</f>
        <v>617</v>
      </c>
      <c r="R15" s="272">
        <v>127</v>
      </c>
      <c r="S15" s="272">
        <v>113</v>
      </c>
      <c r="T15" s="272">
        <v>126</v>
      </c>
      <c r="U15" s="272">
        <v>132</v>
      </c>
      <c r="V15" s="106">
        <v>140</v>
      </c>
      <c r="W15" s="162">
        <f>SUM(R15:V15)</f>
        <v>638</v>
      </c>
      <c r="X15" s="21"/>
      <c r="Y15" s="21"/>
      <c r="Z15" s="21"/>
      <c r="AA15" s="21"/>
      <c r="AB15" s="21"/>
      <c r="AC15" s="31"/>
      <c r="AD15" s="1"/>
      <c r="AE15" s="16"/>
      <c r="AF15" s="16"/>
      <c r="AG15" s="16"/>
      <c r="AH15" s="16"/>
      <c r="AI15" s="16"/>
      <c r="AJ15" s="16"/>
    </row>
    <row r="16" spans="1:36" ht="18.600000000000001">
      <c r="A16" s="1"/>
      <c r="B16" s="151">
        <v>12</v>
      </c>
      <c r="C16" s="161" t="s">
        <v>49</v>
      </c>
      <c r="D16" s="105">
        <f>SUM(K16+Q16+W16)</f>
        <v>1842</v>
      </c>
      <c r="E16" s="115">
        <f>SUM(D16)/15</f>
        <v>122.8</v>
      </c>
      <c r="F16" s="106">
        <v>113</v>
      </c>
      <c r="G16" s="106">
        <v>119</v>
      </c>
      <c r="H16" s="106">
        <v>127</v>
      </c>
      <c r="I16" s="106">
        <v>126</v>
      </c>
      <c r="J16" s="106">
        <v>127</v>
      </c>
      <c r="K16" s="105">
        <f>SUM(F16:J16)</f>
        <v>612</v>
      </c>
      <c r="L16" s="106">
        <v>114</v>
      </c>
      <c r="M16" s="106">
        <v>121</v>
      </c>
      <c r="N16" s="106">
        <v>131</v>
      </c>
      <c r="O16" s="106">
        <v>127</v>
      </c>
      <c r="P16" s="106">
        <v>124</v>
      </c>
      <c r="Q16" s="105">
        <f>SUM(L16:P16)</f>
        <v>617</v>
      </c>
      <c r="R16" s="272">
        <v>125</v>
      </c>
      <c r="S16" s="106">
        <v>125</v>
      </c>
      <c r="T16" s="106">
        <v>124</v>
      </c>
      <c r="U16" s="106">
        <v>115</v>
      </c>
      <c r="V16" s="106">
        <v>124</v>
      </c>
      <c r="W16" s="162">
        <f>SUM(R16:V16)</f>
        <v>613</v>
      </c>
      <c r="X16" s="21"/>
      <c r="Y16" s="21"/>
      <c r="Z16" s="21"/>
      <c r="AA16" s="21"/>
      <c r="AB16" s="21"/>
      <c r="AC16" s="31"/>
      <c r="AD16" s="1"/>
      <c r="AE16" s="16"/>
      <c r="AF16" s="16"/>
      <c r="AG16" s="16"/>
      <c r="AH16" s="16"/>
      <c r="AI16" s="16"/>
      <c r="AJ16" s="16"/>
    </row>
    <row r="17" spans="1:36" ht="18.600000000000001">
      <c r="A17" s="1"/>
      <c r="B17" s="151">
        <v>13</v>
      </c>
      <c r="C17" s="161" t="s">
        <v>26</v>
      </c>
      <c r="D17" s="105">
        <f>SUM(K17+Q17+W17)</f>
        <v>1833</v>
      </c>
      <c r="E17" s="115">
        <f>SUM(D17)/15</f>
        <v>122.2</v>
      </c>
      <c r="F17" s="106">
        <v>117</v>
      </c>
      <c r="G17" s="106">
        <v>121</v>
      </c>
      <c r="H17" s="106">
        <v>128</v>
      </c>
      <c r="I17" s="106">
        <v>94</v>
      </c>
      <c r="J17" s="106">
        <v>125</v>
      </c>
      <c r="K17" s="105">
        <f>SUM(F17:J17)</f>
        <v>585</v>
      </c>
      <c r="L17" s="106">
        <v>122</v>
      </c>
      <c r="M17" s="106">
        <v>120</v>
      </c>
      <c r="N17" s="106">
        <v>120</v>
      </c>
      <c r="O17" s="106">
        <v>133</v>
      </c>
      <c r="P17" s="106">
        <v>122</v>
      </c>
      <c r="Q17" s="105">
        <f>SUM(L17:P17)</f>
        <v>617</v>
      </c>
      <c r="R17" s="272">
        <v>140</v>
      </c>
      <c r="S17" s="106">
        <v>128</v>
      </c>
      <c r="T17" s="106">
        <v>123</v>
      </c>
      <c r="U17" s="106">
        <v>132</v>
      </c>
      <c r="V17" s="106">
        <v>108</v>
      </c>
      <c r="W17" s="162">
        <f>SUM(R17:V17)</f>
        <v>631</v>
      </c>
      <c r="X17" s="21"/>
      <c r="Y17" s="21"/>
      <c r="Z17" s="21"/>
      <c r="AA17" s="21"/>
      <c r="AB17" s="21"/>
      <c r="AC17" s="31"/>
      <c r="AD17" s="1"/>
      <c r="AE17" s="16"/>
      <c r="AF17" s="16"/>
      <c r="AG17" s="16"/>
      <c r="AH17" s="16"/>
      <c r="AI17" s="16"/>
      <c r="AJ17" s="16"/>
    </row>
    <row r="18" spans="1:36" ht="18.600000000000001">
      <c r="A18" s="1"/>
      <c r="B18" s="151">
        <v>14</v>
      </c>
      <c r="C18" s="161" t="s">
        <v>53</v>
      </c>
      <c r="D18" s="105">
        <f>SUM(K18+Q18+W18)</f>
        <v>1825</v>
      </c>
      <c r="E18" s="115">
        <f>SUM(D18)/15</f>
        <v>121.66666666666667</v>
      </c>
      <c r="F18" s="106">
        <v>111</v>
      </c>
      <c r="G18" s="106">
        <v>124</v>
      </c>
      <c r="H18" s="106">
        <v>123</v>
      </c>
      <c r="I18" s="106">
        <v>109</v>
      </c>
      <c r="J18" s="106">
        <v>125</v>
      </c>
      <c r="K18" s="105">
        <f>SUM(F18:J18)</f>
        <v>592</v>
      </c>
      <c r="L18" s="106">
        <v>129</v>
      </c>
      <c r="M18" s="106">
        <v>125</v>
      </c>
      <c r="N18" s="106">
        <v>126</v>
      </c>
      <c r="O18" s="106">
        <v>122</v>
      </c>
      <c r="P18" s="106">
        <v>124</v>
      </c>
      <c r="Q18" s="105">
        <f>SUM(L18:P18)</f>
        <v>626</v>
      </c>
      <c r="R18" s="272">
        <v>127</v>
      </c>
      <c r="S18" s="106">
        <v>124</v>
      </c>
      <c r="T18" s="106">
        <v>107</v>
      </c>
      <c r="U18" s="106">
        <v>128</v>
      </c>
      <c r="V18" s="106">
        <v>121</v>
      </c>
      <c r="W18" s="162">
        <f>SUM(R18:V18)</f>
        <v>607</v>
      </c>
      <c r="X18" s="21"/>
      <c r="Y18" s="21"/>
      <c r="Z18" s="21"/>
      <c r="AA18" s="21"/>
      <c r="AB18" s="21"/>
      <c r="AC18" s="31"/>
      <c r="AD18" s="1"/>
      <c r="AE18" s="16"/>
      <c r="AF18" s="16"/>
      <c r="AG18" s="16"/>
      <c r="AH18" s="16"/>
      <c r="AI18" s="16"/>
      <c r="AJ18" s="16"/>
    </row>
    <row r="19" spans="1:36" ht="18.600000000000001">
      <c r="A19" s="1"/>
      <c r="B19" s="151">
        <v>15</v>
      </c>
      <c r="C19" s="163" t="s">
        <v>41</v>
      </c>
      <c r="D19" s="105">
        <f>SUM(K19+Q19+W19)</f>
        <v>1823</v>
      </c>
      <c r="E19" s="115">
        <f>SUM(D19)/15</f>
        <v>121.53333333333333</v>
      </c>
      <c r="F19" s="106">
        <v>105</v>
      </c>
      <c r="G19" s="106">
        <v>119</v>
      </c>
      <c r="H19" s="106">
        <v>114</v>
      </c>
      <c r="I19" s="106">
        <v>107</v>
      </c>
      <c r="J19" s="106">
        <v>130</v>
      </c>
      <c r="K19" s="105">
        <f>SUM(F19:J19)</f>
        <v>575</v>
      </c>
      <c r="L19" s="106">
        <v>124</v>
      </c>
      <c r="M19" s="106">
        <v>116</v>
      </c>
      <c r="N19" s="106">
        <v>140</v>
      </c>
      <c r="O19" s="106">
        <v>124</v>
      </c>
      <c r="P19" s="106">
        <v>129</v>
      </c>
      <c r="Q19" s="105">
        <f>SUM(L19:P19)</f>
        <v>633</v>
      </c>
      <c r="R19" s="272">
        <v>129</v>
      </c>
      <c r="S19" s="106">
        <v>123</v>
      </c>
      <c r="T19" s="106">
        <v>126</v>
      </c>
      <c r="U19" s="106">
        <v>113</v>
      </c>
      <c r="V19" s="106">
        <v>124</v>
      </c>
      <c r="W19" s="162">
        <f>SUM(R19:V19)</f>
        <v>615</v>
      </c>
      <c r="X19" s="21"/>
      <c r="Y19" s="21"/>
      <c r="Z19" s="21"/>
      <c r="AA19" s="21"/>
      <c r="AB19" s="21"/>
      <c r="AC19" s="31"/>
      <c r="AD19" s="1"/>
      <c r="AE19" s="16"/>
      <c r="AF19" s="16"/>
      <c r="AG19" s="16"/>
      <c r="AH19" s="16"/>
      <c r="AI19" s="16"/>
      <c r="AJ19" s="16"/>
    </row>
    <row r="20" spans="1:36" ht="18.600000000000001">
      <c r="A20" s="1"/>
      <c r="B20" s="151">
        <v>16</v>
      </c>
      <c r="C20" s="161" t="s">
        <v>24</v>
      </c>
      <c r="D20" s="105">
        <f>SUM(K20+Q20+W20)</f>
        <v>1814</v>
      </c>
      <c r="E20" s="115">
        <f>SUM(D20)/15</f>
        <v>120.93333333333334</v>
      </c>
      <c r="F20" s="106">
        <v>123</v>
      </c>
      <c r="G20" s="106">
        <v>124</v>
      </c>
      <c r="H20" s="106">
        <v>122</v>
      </c>
      <c r="I20" s="106">
        <v>120</v>
      </c>
      <c r="J20" s="106">
        <v>123</v>
      </c>
      <c r="K20" s="105">
        <f>SUM(F20:J20)</f>
        <v>612</v>
      </c>
      <c r="L20" s="106">
        <v>123</v>
      </c>
      <c r="M20" s="106">
        <v>125</v>
      </c>
      <c r="N20" s="106">
        <v>117</v>
      </c>
      <c r="O20" s="106">
        <v>120</v>
      </c>
      <c r="P20" s="106">
        <v>123</v>
      </c>
      <c r="Q20" s="105">
        <f>SUM(L20:P20)</f>
        <v>608</v>
      </c>
      <c r="R20" s="106">
        <v>124</v>
      </c>
      <c r="S20" s="106">
        <v>120</v>
      </c>
      <c r="T20" s="106">
        <v>115</v>
      </c>
      <c r="U20" s="106">
        <v>111</v>
      </c>
      <c r="V20" s="106">
        <v>124</v>
      </c>
      <c r="W20" s="162">
        <f>SUM(R20:V20)</f>
        <v>594</v>
      </c>
      <c r="X20" s="21"/>
      <c r="Y20" s="21"/>
      <c r="Z20" s="21"/>
      <c r="AA20" s="21"/>
      <c r="AB20" s="21"/>
      <c r="AC20" s="31"/>
      <c r="AD20" s="1"/>
      <c r="AE20" s="16"/>
      <c r="AF20" s="16"/>
      <c r="AG20" s="16"/>
      <c r="AH20" s="16"/>
      <c r="AI20" s="16"/>
      <c r="AJ20" s="16"/>
    </row>
    <row r="21" spans="1:36" ht="18.600000000000001">
      <c r="A21" s="1"/>
      <c r="B21" s="151">
        <v>17</v>
      </c>
      <c r="C21" s="161" t="s">
        <v>23</v>
      </c>
      <c r="D21" s="105">
        <f>SUM(K21+Q21+W21)</f>
        <v>1805</v>
      </c>
      <c r="E21" s="115">
        <f>SUM(D21)/15</f>
        <v>120.33333333333333</v>
      </c>
      <c r="F21" s="106">
        <v>120</v>
      </c>
      <c r="G21" s="106">
        <v>125</v>
      </c>
      <c r="H21" s="106">
        <v>124</v>
      </c>
      <c r="I21" s="106">
        <v>112</v>
      </c>
      <c r="J21" s="106">
        <v>130</v>
      </c>
      <c r="K21" s="105">
        <f>SUM(F21:J21)</f>
        <v>611</v>
      </c>
      <c r="L21" s="106">
        <v>124</v>
      </c>
      <c r="M21" s="106">
        <v>115</v>
      </c>
      <c r="N21" s="106">
        <v>127</v>
      </c>
      <c r="O21" s="106">
        <v>109</v>
      </c>
      <c r="P21" s="106">
        <v>126</v>
      </c>
      <c r="Q21" s="105">
        <f>SUM(L21:P21)</f>
        <v>601</v>
      </c>
      <c r="R21" s="106">
        <v>128</v>
      </c>
      <c r="S21" s="106">
        <v>115</v>
      </c>
      <c r="T21" s="106">
        <v>109</v>
      </c>
      <c r="U21" s="106">
        <v>132</v>
      </c>
      <c r="V21" s="106">
        <v>109</v>
      </c>
      <c r="W21" s="162">
        <f>SUM(R21:V21)</f>
        <v>593</v>
      </c>
      <c r="X21" s="21"/>
      <c r="Y21" s="21"/>
      <c r="Z21" s="21"/>
      <c r="AA21" s="21"/>
      <c r="AB21" s="21"/>
      <c r="AC21" s="31"/>
      <c r="AD21" s="1"/>
      <c r="AE21" s="16"/>
      <c r="AF21" s="16"/>
      <c r="AG21" s="16"/>
      <c r="AH21" s="16"/>
      <c r="AI21" s="16"/>
      <c r="AJ21" s="16"/>
    </row>
    <row r="22" spans="1:36" ht="18.600000000000001">
      <c r="A22" s="1"/>
      <c r="B22" s="151">
        <v>18</v>
      </c>
      <c r="C22" s="161" t="s">
        <v>31</v>
      </c>
      <c r="D22" s="105">
        <f>SUM(K22+Q22+W22)</f>
        <v>1760</v>
      </c>
      <c r="E22" s="115">
        <f>SUM(D22)/15</f>
        <v>117.33333333333333</v>
      </c>
      <c r="F22" s="106">
        <v>127</v>
      </c>
      <c r="G22" s="106">
        <v>111</v>
      </c>
      <c r="H22" s="106">
        <v>128</v>
      </c>
      <c r="I22" s="106">
        <v>106</v>
      </c>
      <c r="J22" s="106">
        <v>124</v>
      </c>
      <c r="K22" s="105">
        <f>SUM(F22:J22)</f>
        <v>596</v>
      </c>
      <c r="L22" s="106">
        <v>125</v>
      </c>
      <c r="M22" s="106">
        <v>91</v>
      </c>
      <c r="N22" s="106">
        <v>111</v>
      </c>
      <c r="O22" s="106">
        <v>122</v>
      </c>
      <c r="P22" s="106">
        <v>106</v>
      </c>
      <c r="Q22" s="105">
        <f>SUM(L22:P22)</f>
        <v>555</v>
      </c>
      <c r="R22" s="272">
        <v>129</v>
      </c>
      <c r="S22" s="106">
        <v>125</v>
      </c>
      <c r="T22" s="106">
        <v>107</v>
      </c>
      <c r="U22" s="106">
        <v>133</v>
      </c>
      <c r="V22" s="106">
        <v>115</v>
      </c>
      <c r="W22" s="162">
        <f>SUM(R22:V22)</f>
        <v>609</v>
      </c>
      <c r="X22" s="21"/>
      <c r="Y22" s="21"/>
      <c r="Z22" s="21"/>
      <c r="AA22" s="21"/>
      <c r="AB22" s="21"/>
      <c r="AC22" s="31"/>
      <c r="AD22" s="1"/>
      <c r="AE22" s="16"/>
      <c r="AF22" s="16"/>
      <c r="AG22" s="16"/>
      <c r="AH22" s="16"/>
      <c r="AI22" s="16"/>
      <c r="AJ22" s="16"/>
    </row>
    <row r="23" spans="1:36" ht="18.600000000000001">
      <c r="A23" s="1"/>
      <c r="B23" s="151">
        <v>19</v>
      </c>
      <c r="C23" s="161" t="s">
        <v>28</v>
      </c>
      <c r="D23" s="105">
        <f>SUM(K23+Q23+W23)</f>
        <v>1753</v>
      </c>
      <c r="E23" s="115">
        <f>SUM(D23)/15</f>
        <v>116.86666666666666</v>
      </c>
      <c r="F23" s="106">
        <v>112</v>
      </c>
      <c r="G23" s="106">
        <v>119</v>
      </c>
      <c r="H23" s="106">
        <v>108</v>
      </c>
      <c r="I23" s="106">
        <v>123</v>
      </c>
      <c r="J23" s="106">
        <v>129</v>
      </c>
      <c r="K23" s="105">
        <f>SUM(F23:J23)</f>
        <v>591</v>
      </c>
      <c r="L23" s="106">
        <v>91</v>
      </c>
      <c r="M23" s="106">
        <v>111</v>
      </c>
      <c r="N23" s="106">
        <v>120</v>
      </c>
      <c r="O23" s="106">
        <v>113</v>
      </c>
      <c r="P23" s="106">
        <v>106</v>
      </c>
      <c r="Q23" s="105">
        <f>SUM(L23:P23)</f>
        <v>541</v>
      </c>
      <c r="R23" s="272">
        <v>123</v>
      </c>
      <c r="S23" s="106">
        <v>123</v>
      </c>
      <c r="T23" s="106">
        <v>127</v>
      </c>
      <c r="U23" s="106">
        <v>126</v>
      </c>
      <c r="V23" s="106">
        <v>122</v>
      </c>
      <c r="W23" s="162">
        <f>SUM(R23:V23)</f>
        <v>621</v>
      </c>
      <c r="X23" s="21"/>
      <c r="Y23" s="21"/>
      <c r="Z23" s="21"/>
      <c r="AA23" s="21"/>
      <c r="AB23" s="21"/>
      <c r="AC23" s="31"/>
      <c r="AD23" s="1"/>
      <c r="AE23" s="16"/>
      <c r="AF23" s="16"/>
      <c r="AG23" s="16"/>
      <c r="AH23" s="16"/>
      <c r="AI23" s="16"/>
      <c r="AJ23" s="16"/>
    </row>
    <row r="24" spans="1:36" ht="18.600000000000001">
      <c r="A24" s="1"/>
      <c r="B24" s="151">
        <v>20</v>
      </c>
      <c r="C24" s="161" t="s">
        <v>30</v>
      </c>
      <c r="D24" s="105">
        <f>SUM(K24+Q24+W24)</f>
        <v>1752</v>
      </c>
      <c r="E24" s="115">
        <f>SUM(D24)/15</f>
        <v>116.8</v>
      </c>
      <c r="F24" s="106">
        <v>120</v>
      </c>
      <c r="G24" s="106">
        <v>118</v>
      </c>
      <c r="H24" s="106">
        <v>123</v>
      </c>
      <c r="I24" s="106">
        <v>125</v>
      </c>
      <c r="J24" s="106">
        <v>108</v>
      </c>
      <c r="K24" s="105">
        <f>SUM(F24:J24)</f>
        <v>594</v>
      </c>
      <c r="L24" s="106">
        <v>132</v>
      </c>
      <c r="M24" s="106">
        <v>113</v>
      </c>
      <c r="N24" s="106">
        <v>113</v>
      </c>
      <c r="O24" s="106">
        <v>107</v>
      </c>
      <c r="P24" s="106">
        <v>111</v>
      </c>
      <c r="Q24" s="105">
        <f>SUM(L24:P24)</f>
        <v>576</v>
      </c>
      <c r="R24" s="272">
        <v>110</v>
      </c>
      <c r="S24" s="106">
        <v>132</v>
      </c>
      <c r="T24" s="106">
        <v>120</v>
      </c>
      <c r="U24" s="106">
        <v>113</v>
      </c>
      <c r="V24" s="106">
        <v>107</v>
      </c>
      <c r="W24" s="162">
        <f>SUM(R24:V24)</f>
        <v>582</v>
      </c>
      <c r="X24" s="21"/>
      <c r="Y24" s="21"/>
      <c r="Z24" s="21"/>
      <c r="AA24" s="21"/>
      <c r="AB24" s="21"/>
      <c r="AC24" s="31"/>
      <c r="AD24" s="1"/>
      <c r="AE24" s="16"/>
      <c r="AF24" s="16"/>
      <c r="AG24" s="16"/>
      <c r="AH24" s="16"/>
      <c r="AI24" s="16"/>
      <c r="AJ24" s="16"/>
    </row>
    <row r="25" spans="1:36" ht="18.600000000000001">
      <c r="A25" s="1"/>
      <c r="B25" s="151">
        <v>21</v>
      </c>
      <c r="C25" s="161" t="s">
        <v>22</v>
      </c>
      <c r="D25" s="105">
        <f>SUM(K25+Q25+W25)</f>
        <v>1747</v>
      </c>
      <c r="E25" s="115">
        <f>SUM(D25)/15</f>
        <v>116.46666666666667</v>
      </c>
      <c r="F25" s="106">
        <v>125</v>
      </c>
      <c r="G25" s="106">
        <v>128</v>
      </c>
      <c r="H25" s="106">
        <v>120</v>
      </c>
      <c r="I25" s="106">
        <v>144</v>
      </c>
      <c r="J25" s="106">
        <v>114</v>
      </c>
      <c r="K25" s="105">
        <f>SUM(F25:J25)</f>
        <v>631</v>
      </c>
      <c r="L25" s="106">
        <v>106</v>
      </c>
      <c r="M25" s="106">
        <v>129</v>
      </c>
      <c r="N25" s="106">
        <v>94</v>
      </c>
      <c r="O25" s="106">
        <v>112</v>
      </c>
      <c r="P25" s="106">
        <v>107</v>
      </c>
      <c r="Q25" s="105">
        <f>SUM(L25:P25)</f>
        <v>548</v>
      </c>
      <c r="R25" s="272">
        <v>111</v>
      </c>
      <c r="S25" s="106">
        <v>112</v>
      </c>
      <c r="T25" s="106">
        <v>95</v>
      </c>
      <c r="U25" s="106">
        <v>124</v>
      </c>
      <c r="V25" s="106">
        <v>126</v>
      </c>
      <c r="W25" s="162">
        <f>SUM(R25:V25)</f>
        <v>568</v>
      </c>
      <c r="X25" s="21"/>
      <c r="Y25" s="21"/>
      <c r="Z25" s="21"/>
      <c r="AA25" s="21"/>
      <c r="AB25" s="21"/>
      <c r="AC25" s="31"/>
      <c r="AD25" s="1"/>
      <c r="AE25" s="16"/>
      <c r="AF25" s="16"/>
      <c r="AG25" s="16"/>
      <c r="AH25" s="16"/>
      <c r="AI25" s="16"/>
      <c r="AJ25" s="16"/>
    </row>
    <row r="26" spans="1:36" ht="18.600000000000001">
      <c r="A26" s="1"/>
      <c r="B26" s="151">
        <v>22</v>
      </c>
      <c r="C26" s="161" t="s">
        <v>29</v>
      </c>
      <c r="D26" s="105">
        <f>SUM(K26+Q26+W26)</f>
        <v>1718</v>
      </c>
      <c r="E26" s="115">
        <f>SUM(D26)/15</f>
        <v>114.53333333333333</v>
      </c>
      <c r="F26" s="106">
        <v>101</v>
      </c>
      <c r="G26" s="106">
        <v>111</v>
      </c>
      <c r="H26" s="106">
        <v>122</v>
      </c>
      <c r="I26" s="106">
        <v>123</v>
      </c>
      <c r="J26" s="106">
        <v>103</v>
      </c>
      <c r="K26" s="105">
        <f>SUM(F26:J26)</f>
        <v>560</v>
      </c>
      <c r="L26" s="106">
        <v>115</v>
      </c>
      <c r="M26" s="106">
        <v>128</v>
      </c>
      <c r="N26" s="106">
        <v>120</v>
      </c>
      <c r="O26" s="106">
        <v>109</v>
      </c>
      <c r="P26" s="106">
        <v>106</v>
      </c>
      <c r="Q26" s="105">
        <f>SUM(L26:P26)</f>
        <v>578</v>
      </c>
      <c r="R26" s="106">
        <v>121</v>
      </c>
      <c r="S26" s="106">
        <v>123</v>
      </c>
      <c r="T26" s="106">
        <v>126</v>
      </c>
      <c r="U26" s="106">
        <v>104</v>
      </c>
      <c r="V26" s="106">
        <v>106</v>
      </c>
      <c r="W26" s="162">
        <f>SUM(R26:V26)</f>
        <v>580</v>
      </c>
      <c r="X26" s="21"/>
      <c r="Y26" s="21"/>
      <c r="Z26" s="21"/>
      <c r="AA26" s="21"/>
      <c r="AB26" s="21"/>
      <c r="AC26" s="31"/>
      <c r="AD26" s="1"/>
      <c r="AE26" s="16"/>
      <c r="AF26" s="16"/>
      <c r="AG26" s="16"/>
      <c r="AH26" s="16"/>
      <c r="AI26" s="16"/>
      <c r="AJ26" s="16"/>
    </row>
    <row r="27" spans="1:36" ht="18.600000000000001">
      <c r="A27" s="1"/>
      <c r="B27" s="151">
        <v>23</v>
      </c>
      <c r="C27" s="161" t="s">
        <v>34</v>
      </c>
      <c r="D27" s="105">
        <f>SUM(K27+Q27+W27)</f>
        <v>1606</v>
      </c>
      <c r="E27" s="115">
        <f>SUM(D27)/15</f>
        <v>107.06666666666666</v>
      </c>
      <c r="F27" s="106">
        <v>123</v>
      </c>
      <c r="G27" s="106">
        <v>106</v>
      </c>
      <c r="H27" s="106">
        <v>111</v>
      </c>
      <c r="I27" s="106">
        <v>111</v>
      </c>
      <c r="J27" s="106">
        <v>95</v>
      </c>
      <c r="K27" s="105">
        <f>SUM(F27:J27)</f>
        <v>546</v>
      </c>
      <c r="L27" s="106">
        <v>109</v>
      </c>
      <c r="M27" s="106">
        <v>123</v>
      </c>
      <c r="N27" s="106">
        <v>109</v>
      </c>
      <c r="O27" s="106">
        <v>107</v>
      </c>
      <c r="P27" s="106">
        <v>108</v>
      </c>
      <c r="Q27" s="105">
        <f>SUM(L27:P27)</f>
        <v>556</v>
      </c>
      <c r="R27" s="106">
        <v>102</v>
      </c>
      <c r="S27" s="106">
        <v>104</v>
      </c>
      <c r="T27" s="106">
        <v>108</v>
      </c>
      <c r="U27" s="106">
        <v>97</v>
      </c>
      <c r="V27" s="106">
        <v>93</v>
      </c>
      <c r="W27" s="162">
        <f>SUM(R27:V27)</f>
        <v>504</v>
      </c>
      <c r="X27" s="21"/>
      <c r="Y27" s="21"/>
      <c r="Z27" s="21"/>
      <c r="AA27" s="21"/>
      <c r="AB27" s="21"/>
      <c r="AC27" s="31"/>
      <c r="AD27" s="1"/>
      <c r="AE27" s="16"/>
      <c r="AF27" s="16"/>
      <c r="AG27" s="16"/>
      <c r="AH27" s="16"/>
      <c r="AI27" s="16"/>
      <c r="AJ27" s="16"/>
    </row>
    <row r="28" spans="1:36" ht="18.600000000000001">
      <c r="A28" s="1"/>
      <c r="B28" s="151">
        <v>24</v>
      </c>
      <c r="C28" s="161" t="s">
        <v>68</v>
      </c>
      <c r="D28" s="105">
        <f>SUM(K28+Q28+W28)</f>
        <v>1571</v>
      </c>
      <c r="E28" s="115">
        <f>SUM(D28)/15</f>
        <v>104.73333333333333</v>
      </c>
      <c r="F28" s="106">
        <v>85</v>
      </c>
      <c r="G28" s="106">
        <v>91</v>
      </c>
      <c r="H28" s="106">
        <v>91</v>
      </c>
      <c r="I28" s="106">
        <v>124</v>
      </c>
      <c r="J28" s="106">
        <v>104</v>
      </c>
      <c r="K28" s="105">
        <f>SUM(F28:J28)</f>
        <v>495</v>
      </c>
      <c r="L28" s="106">
        <v>103</v>
      </c>
      <c r="M28" s="106">
        <v>97</v>
      </c>
      <c r="N28" s="106">
        <v>120</v>
      </c>
      <c r="O28" s="106">
        <v>104</v>
      </c>
      <c r="P28" s="106">
        <v>110</v>
      </c>
      <c r="Q28" s="105">
        <f>SUM(L28:P28)</f>
        <v>534</v>
      </c>
      <c r="R28" s="106">
        <v>102</v>
      </c>
      <c r="S28" s="106">
        <v>121</v>
      </c>
      <c r="T28" s="106">
        <v>109</v>
      </c>
      <c r="U28" s="106">
        <v>103</v>
      </c>
      <c r="V28" s="106">
        <v>107</v>
      </c>
      <c r="W28" s="162">
        <f>SUM(R28:V28)</f>
        <v>542</v>
      </c>
      <c r="X28" s="21"/>
      <c r="Y28" s="21"/>
      <c r="Z28" s="21"/>
      <c r="AA28" s="21"/>
      <c r="AB28" s="21"/>
      <c r="AC28" s="31"/>
      <c r="AD28" s="1"/>
      <c r="AE28" s="16"/>
      <c r="AF28" s="16"/>
      <c r="AG28" s="16"/>
      <c r="AH28" s="16"/>
      <c r="AI28" s="16"/>
      <c r="AJ28" s="16"/>
    </row>
    <row r="29" spans="1:36" ht="18.600000000000001">
      <c r="A29" s="1"/>
      <c r="B29" s="151">
        <v>25</v>
      </c>
      <c r="C29" s="161" t="s">
        <v>66</v>
      </c>
      <c r="D29" s="105">
        <f>SUM(K29+Q29+W29)</f>
        <v>1542</v>
      </c>
      <c r="E29" s="115">
        <f>SUM(D29)/15</f>
        <v>102.8</v>
      </c>
      <c r="F29" s="106">
        <v>114</v>
      </c>
      <c r="G29" s="106">
        <v>108</v>
      </c>
      <c r="H29" s="106">
        <v>112</v>
      </c>
      <c r="I29" s="106">
        <v>90</v>
      </c>
      <c r="J29" s="106">
        <v>100</v>
      </c>
      <c r="K29" s="105">
        <f>SUM(F29:J29)</f>
        <v>524</v>
      </c>
      <c r="L29" s="106">
        <v>108</v>
      </c>
      <c r="M29" s="106">
        <v>97</v>
      </c>
      <c r="N29" s="106">
        <v>116</v>
      </c>
      <c r="O29" s="106">
        <v>95</v>
      </c>
      <c r="P29" s="106">
        <v>106</v>
      </c>
      <c r="Q29" s="105">
        <f>SUM(L29:P29)</f>
        <v>522</v>
      </c>
      <c r="R29" s="106">
        <v>104</v>
      </c>
      <c r="S29" s="106">
        <v>79</v>
      </c>
      <c r="T29" s="106">
        <v>107</v>
      </c>
      <c r="U29" s="106">
        <v>92</v>
      </c>
      <c r="V29" s="106">
        <v>114</v>
      </c>
      <c r="W29" s="162">
        <f>SUM(R29:V29)</f>
        <v>496</v>
      </c>
      <c r="X29" s="21"/>
      <c r="Y29" s="21"/>
      <c r="Z29" s="21"/>
      <c r="AA29" s="21"/>
      <c r="AB29" s="21"/>
      <c r="AC29" s="31"/>
      <c r="AD29" s="1"/>
      <c r="AE29" s="16"/>
      <c r="AF29" s="16"/>
      <c r="AG29" s="16"/>
      <c r="AH29" s="16"/>
      <c r="AI29" s="16"/>
      <c r="AJ29" s="16"/>
    </row>
    <row r="30" spans="1:36" ht="18.600000000000001">
      <c r="A30" s="1"/>
      <c r="B30" s="151">
        <v>26</v>
      </c>
      <c r="C30" s="161" t="s">
        <v>35</v>
      </c>
      <c r="D30" s="105">
        <f>SUM(K30+Q30+W30)</f>
        <v>1516</v>
      </c>
      <c r="E30" s="115">
        <f>SUM(D30)/15</f>
        <v>101.06666666666666</v>
      </c>
      <c r="F30" s="106">
        <v>121</v>
      </c>
      <c r="G30" s="106">
        <v>98</v>
      </c>
      <c r="H30" s="106">
        <v>93</v>
      </c>
      <c r="I30" s="106">
        <v>57</v>
      </c>
      <c r="J30" s="106">
        <v>119</v>
      </c>
      <c r="K30" s="105">
        <f>SUM(F30:J30)</f>
        <v>488</v>
      </c>
      <c r="L30" s="106">
        <v>91</v>
      </c>
      <c r="M30" s="106">
        <v>96</v>
      </c>
      <c r="N30" s="106">
        <v>94</v>
      </c>
      <c r="O30" s="106">
        <v>113</v>
      </c>
      <c r="P30" s="106">
        <v>115</v>
      </c>
      <c r="Q30" s="105">
        <f>SUM(L30:P30)</f>
        <v>509</v>
      </c>
      <c r="R30" s="272">
        <v>82</v>
      </c>
      <c r="S30" s="106">
        <v>120</v>
      </c>
      <c r="T30" s="106">
        <v>101</v>
      </c>
      <c r="U30" s="106">
        <v>108</v>
      </c>
      <c r="V30" s="106">
        <v>108</v>
      </c>
      <c r="W30" s="162">
        <f>SUM(R30:V30)</f>
        <v>519</v>
      </c>
      <c r="X30" s="21"/>
      <c r="Y30" s="21"/>
      <c r="Z30" s="21"/>
      <c r="AA30" s="21"/>
      <c r="AB30" s="21"/>
      <c r="AC30" s="31"/>
      <c r="AD30" s="1"/>
      <c r="AE30" s="16"/>
      <c r="AF30" s="16"/>
      <c r="AG30" s="16"/>
      <c r="AH30" s="16"/>
      <c r="AI30" s="16"/>
      <c r="AJ30" s="16"/>
    </row>
    <row r="31" spans="1:36" ht="18.600000000000001">
      <c r="A31" s="1"/>
      <c r="B31" s="151">
        <v>27</v>
      </c>
      <c r="C31" s="161" t="s">
        <v>25</v>
      </c>
      <c r="D31" s="105">
        <f>SUM(K31+Q31+W31)</f>
        <v>0</v>
      </c>
      <c r="E31" s="115">
        <f>SUM(D31)/15</f>
        <v>0</v>
      </c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05">
        <f>SUM(F31:J31)</f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0</v>
      </c>
      <c r="Q31" s="105">
        <f>SUM(L31:P31)</f>
        <v>0</v>
      </c>
      <c r="R31" s="272">
        <v>0</v>
      </c>
      <c r="S31" s="106">
        <v>0</v>
      </c>
      <c r="T31" s="106">
        <v>0</v>
      </c>
      <c r="U31" s="106">
        <v>0</v>
      </c>
      <c r="V31" s="106">
        <v>0</v>
      </c>
      <c r="W31" s="162">
        <f>SUM(R31:V31)</f>
        <v>0</v>
      </c>
      <c r="X31" s="1"/>
      <c r="Y31" s="1"/>
      <c r="Z31" s="1"/>
      <c r="AA31" s="1"/>
      <c r="AB31" s="1"/>
      <c r="AC31" s="1"/>
      <c r="AD31" s="1"/>
      <c r="AE31" s="16"/>
      <c r="AF31" s="16"/>
      <c r="AG31" s="16"/>
      <c r="AH31" s="16"/>
      <c r="AI31" s="16"/>
      <c r="AJ31" s="16"/>
    </row>
    <row r="32" spans="1:36" ht="18.600000000000001">
      <c r="A32" s="1"/>
      <c r="B32" s="151">
        <v>28</v>
      </c>
      <c r="C32" s="161" t="s">
        <v>33</v>
      </c>
      <c r="D32" s="105">
        <f>SUM(K32+Q32+W32)</f>
        <v>0</v>
      </c>
      <c r="E32" s="115">
        <f>SUM(D32)/15</f>
        <v>0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05">
        <f>SUM(F32:J32)</f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5">
        <f>SUM(L32:P32)</f>
        <v>0</v>
      </c>
      <c r="R32" s="272">
        <v>0</v>
      </c>
      <c r="S32" s="106">
        <v>0</v>
      </c>
      <c r="T32" s="106">
        <v>0</v>
      </c>
      <c r="U32" s="106">
        <v>0</v>
      </c>
      <c r="V32" s="106">
        <v>0</v>
      </c>
      <c r="W32" s="162">
        <f>SUM(R32:V32)</f>
        <v>0</v>
      </c>
      <c r="X32" s="1"/>
      <c r="Y32" s="1"/>
      <c r="Z32" s="1"/>
      <c r="AA32" s="1"/>
      <c r="AB32" s="1"/>
      <c r="AC32" s="1"/>
      <c r="AD32" s="1"/>
      <c r="AE32" s="16"/>
      <c r="AF32" s="16"/>
      <c r="AG32" s="16"/>
      <c r="AH32" s="16"/>
      <c r="AI32" s="16"/>
      <c r="AJ32" s="16"/>
    </row>
    <row r="33" spans="1:36" ht="18.600000000000001">
      <c r="A33" s="1"/>
      <c r="B33" s="151">
        <v>29</v>
      </c>
      <c r="C33" s="164" t="s">
        <v>32</v>
      </c>
      <c r="D33" s="165">
        <f>SUM(K33+Q33+W33)</f>
        <v>0</v>
      </c>
      <c r="E33" s="166">
        <f>SUM(D33)/15</f>
        <v>0</v>
      </c>
      <c r="F33" s="167">
        <v>0</v>
      </c>
      <c r="G33" s="167">
        <v>0</v>
      </c>
      <c r="H33" s="167">
        <v>0</v>
      </c>
      <c r="I33" s="167">
        <v>0</v>
      </c>
      <c r="J33" s="167">
        <v>0</v>
      </c>
      <c r="K33" s="165">
        <f>SUM(F33:J33)</f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5">
        <f>SUM(L33:P33)</f>
        <v>0</v>
      </c>
      <c r="R33" s="352">
        <v>0</v>
      </c>
      <c r="S33" s="167">
        <v>0</v>
      </c>
      <c r="T33" s="167">
        <v>0</v>
      </c>
      <c r="U33" s="167">
        <v>0</v>
      </c>
      <c r="V33" s="167">
        <v>0</v>
      </c>
      <c r="W33" s="168">
        <f>SUM(R33:V33)</f>
        <v>0</v>
      </c>
      <c r="X33" s="1"/>
      <c r="Y33" s="1"/>
      <c r="Z33" s="1"/>
      <c r="AA33" s="1"/>
      <c r="AB33" s="1"/>
      <c r="AC33" s="1"/>
      <c r="AD33" s="1"/>
      <c r="AE33" s="16"/>
      <c r="AF33" s="16"/>
      <c r="AG33" s="16"/>
      <c r="AH33" s="16"/>
      <c r="AI33" s="16"/>
      <c r="AJ33" s="16"/>
    </row>
    <row r="34" spans="1:36" ht="18.600000000000001">
      <c r="A34" s="1"/>
      <c r="B34" s="9"/>
      <c r="C34" s="19"/>
      <c r="D34" s="10"/>
      <c r="E34" s="23"/>
      <c r="F34" s="20"/>
      <c r="G34" s="20"/>
      <c r="H34" s="20"/>
      <c r="I34" s="20"/>
      <c r="J34" s="20"/>
      <c r="K34" s="10"/>
      <c r="L34" s="20"/>
      <c r="M34" s="20"/>
      <c r="N34" s="20"/>
      <c r="O34" s="20"/>
      <c r="P34" s="20"/>
      <c r="Q34" s="10"/>
      <c r="R34" s="8"/>
      <c r="S34" s="20"/>
      <c r="T34" s="20"/>
      <c r="U34" s="20"/>
      <c r="V34" s="20"/>
      <c r="W34" s="10"/>
      <c r="X34" s="1"/>
      <c r="Y34" s="1"/>
      <c r="Z34" s="1"/>
      <c r="AA34" s="1"/>
      <c r="AB34" s="1"/>
      <c r="AC34" s="1"/>
      <c r="AD34" s="1"/>
      <c r="AE34" s="16"/>
      <c r="AF34" s="16"/>
      <c r="AG34" s="16"/>
      <c r="AH34" s="16"/>
      <c r="AI34" s="16"/>
      <c r="AJ34" s="16"/>
    </row>
    <row r="35" spans="1:36" ht="18.600000000000001">
      <c r="A35" s="1"/>
      <c r="B35" s="24"/>
      <c r="C35" s="25"/>
      <c r="D35" s="26"/>
      <c r="E35" s="27"/>
      <c r="F35" s="28"/>
      <c r="G35" s="28"/>
      <c r="H35" s="28"/>
      <c r="I35" s="28"/>
      <c r="J35" s="28"/>
      <c r="K35" s="26"/>
      <c r="L35" s="28"/>
      <c r="M35" s="28"/>
      <c r="N35" s="28"/>
      <c r="O35" s="28"/>
      <c r="P35" s="28"/>
      <c r="Q35" s="26"/>
      <c r="R35" s="8"/>
      <c r="S35" s="28"/>
      <c r="T35" s="28"/>
      <c r="U35" s="28"/>
      <c r="V35" s="28"/>
      <c r="W35" s="26"/>
      <c r="X35" s="1"/>
      <c r="Y35" s="1"/>
      <c r="Z35" s="1"/>
      <c r="AA35" s="1"/>
      <c r="AB35" s="1"/>
      <c r="AC35" s="1"/>
      <c r="AD35" s="1"/>
      <c r="AE35" s="16"/>
      <c r="AF35" s="16"/>
      <c r="AG35" s="16"/>
      <c r="AH35" s="16"/>
      <c r="AI35" s="16"/>
      <c r="AJ35" s="16"/>
    </row>
    <row r="36" spans="1:36" ht="18.600000000000001">
      <c r="A36" s="1"/>
      <c r="B36" s="24"/>
      <c r="C36" s="25"/>
      <c r="D36" s="26"/>
      <c r="E36" s="27"/>
      <c r="F36" s="28"/>
      <c r="G36" s="28"/>
      <c r="H36" s="28"/>
      <c r="I36" s="28"/>
      <c r="J36" s="28"/>
      <c r="K36" s="26"/>
      <c r="L36" s="28"/>
      <c r="M36" s="28"/>
      <c r="N36" s="28"/>
      <c r="O36" s="28"/>
      <c r="P36" s="28"/>
      <c r="Q36" s="26"/>
      <c r="R36" s="8"/>
      <c r="S36" s="28"/>
      <c r="T36" s="28"/>
      <c r="U36" s="28"/>
      <c r="V36" s="28"/>
      <c r="W36" s="26"/>
      <c r="X36" s="1"/>
      <c r="Y36" s="1"/>
      <c r="Z36" s="1"/>
      <c r="AA36" s="1"/>
      <c r="AB36" s="1"/>
      <c r="AC36" s="1"/>
      <c r="AD36" s="1"/>
      <c r="AE36" s="16"/>
      <c r="AF36" s="16"/>
      <c r="AG36" s="16"/>
      <c r="AH36" s="16"/>
      <c r="AI36" s="16"/>
      <c r="AJ36" s="16"/>
    </row>
    <row r="37" spans="1:36" ht="18.600000000000001">
      <c r="A37" s="1"/>
      <c r="B37" s="24"/>
      <c r="C37" s="25"/>
      <c r="D37" s="26"/>
      <c r="E37" s="27"/>
      <c r="F37" s="28"/>
      <c r="G37" s="28"/>
      <c r="H37" s="28"/>
      <c r="I37" s="28"/>
      <c r="J37" s="28"/>
      <c r="K37" s="26"/>
      <c r="L37" s="28"/>
      <c r="M37" s="28"/>
      <c r="N37" s="28"/>
      <c r="O37" s="28"/>
      <c r="P37" s="28"/>
      <c r="Q37" s="26"/>
      <c r="R37" s="28"/>
      <c r="S37" s="28"/>
      <c r="T37" s="28"/>
      <c r="U37" s="28"/>
      <c r="V37" s="28"/>
      <c r="W37" s="26"/>
      <c r="X37" s="1"/>
      <c r="Y37" s="1"/>
      <c r="Z37" s="1"/>
      <c r="AA37" s="1"/>
      <c r="AB37" s="1"/>
      <c r="AC37" s="1"/>
      <c r="AD37" s="1"/>
      <c r="AE37" s="16"/>
      <c r="AF37" s="16"/>
      <c r="AG37" s="16"/>
      <c r="AH37" s="16"/>
      <c r="AI37" s="16"/>
      <c r="AJ37" s="16"/>
    </row>
    <row r="38" spans="1:36" ht="18.600000000000001">
      <c r="A38" s="1"/>
      <c r="B38" s="24"/>
      <c r="C38" s="25"/>
      <c r="D38" s="26"/>
      <c r="E38" s="27"/>
      <c r="F38" s="28"/>
      <c r="G38" s="28"/>
      <c r="H38" s="28"/>
      <c r="I38" s="28"/>
      <c r="J38" s="28"/>
      <c r="K38" s="26"/>
      <c r="L38" s="28"/>
      <c r="M38" s="28"/>
      <c r="N38" s="28"/>
      <c r="O38" s="28"/>
      <c r="P38" s="28"/>
      <c r="Q38" s="26"/>
      <c r="R38" s="28"/>
      <c r="S38" s="28"/>
      <c r="T38" s="28"/>
      <c r="U38" s="28"/>
      <c r="V38" s="28"/>
      <c r="W38" s="26"/>
      <c r="X38" s="1"/>
      <c r="Y38" s="1"/>
      <c r="Z38" s="1"/>
      <c r="AA38" s="1"/>
      <c r="AB38" s="1"/>
      <c r="AC38" s="1"/>
      <c r="AD38" s="1"/>
      <c r="AE38" s="16"/>
      <c r="AF38" s="16"/>
      <c r="AG38" s="16"/>
      <c r="AH38" s="16"/>
      <c r="AI38" s="16"/>
      <c r="AJ38" s="16"/>
    </row>
    <row r="39" spans="1:36" ht="18.600000000000001">
      <c r="A39" s="1"/>
      <c r="B39" s="24"/>
      <c r="C39" s="25"/>
      <c r="D39" s="26"/>
      <c r="E39" s="27"/>
      <c r="F39" s="28"/>
      <c r="G39" s="28"/>
      <c r="H39" s="28"/>
      <c r="I39" s="28"/>
      <c r="J39" s="28"/>
      <c r="K39" s="26"/>
      <c r="L39" s="28"/>
      <c r="M39" s="28"/>
      <c r="N39" s="28"/>
      <c r="O39" s="28"/>
      <c r="P39" s="28"/>
      <c r="Q39" s="26"/>
      <c r="R39" s="28"/>
      <c r="S39" s="28"/>
      <c r="T39" s="28"/>
      <c r="U39" s="28"/>
      <c r="V39" s="28"/>
      <c r="W39" s="26"/>
      <c r="X39" s="1"/>
      <c r="Y39" s="1"/>
      <c r="Z39" s="1"/>
      <c r="AA39" s="1"/>
      <c r="AB39" s="1"/>
      <c r="AC39" s="1"/>
      <c r="AD39" s="1"/>
      <c r="AE39" s="16"/>
      <c r="AF39" s="16"/>
      <c r="AG39" s="16"/>
      <c r="AH39" s="16"/>
      <c r="AI39" s="16"/>
      <c r="AJ39" s="16"/>
    </row>
    <row r="40" spans="1:36" ht="18.600000000000001">
      <c r="A40" s="1"/>
      <c r="B40" s="24"/>
      <c r="C40" s="25"/>
      <c r="D40" s="26"/>
      <c r="E40" s="27"/>
      <c r="F40" s="28"/>
      <c r="G40" s="28"/>
      <c r="H40" s="28"/>
      <c r="I40" s="28"/>
      <c r="J40" s="28"/>
      <c r="K40" s="26"/>
      <c r="L40" s="28"/>
      <c r="M40" s="28"/>
      <c r="N40" s="28"/>
      <c r="O40" s="28"/>
      <c r="P40" s="28"/>
      <c r="Q40" s="26"/>
      <c r="R40" s="28"/>
      <c r="S40" s="28"/>
      <c r="T40" s="28"/>
      <c r="U40" s="28"/>
      <c r="V40" s="28"/>
      <c r="W40" s="26"/>
      <c r="X40" s="1"/>
      <c r="Y40" s="1"/>
      <c r="Z40" s="1"/>
      <c r="AA40" s="1"/>
      <c r="AB40" s="1"/>
      <c r="AC40" s="1"/>
      <c r="AD40" s="1"/>
      <c r="AE40" s="16"/>
      <c r="AF40" s="16"/>
      <c r="AG40" s="16"/>
      <c r="AH40" s="16"/>
      <c r="AI40" s="16"/>
      <c r="AJ40" s="16"/>
    </row>
    <row r="41" spans="1:36" ht="18.600000000000001">
      <c r="A41" s="1"/>
      <c r="B41" s="24"/>
      <c r="C41" s="25"/>
      <c r="D41" s="26"/>
      <c r="E41" s="27"/>
      <c r="F41" s="28"/>
      <c r="G41" s="28"/>
      <c r="H41" s="28"/>
      <c r="I41" s="28"/>
      <c r="J41" s="28"/>
      <c r="K41" s="26"/>
      <c r="L41" s="28"/>
      <c r="M41" s="28"/>
      <c r="N41" s="28"/>
      <c r="O41" s="28"/>
      <c r="P41" s="28"/>
      <c r="Q41" s="26"/>
      <c r="R41" s="28"/>
      <c r="S41" s="28"/>
      <c r="T41" s="28"/>
      <c r="U41" s="28"/>
      <c r="V41" s="28"/>
      <c r="W41" s="26"/>
      <c r="X41" s="1"/>
      <c r="Y41" s="1"/>
      <c r="Z41" s="1"/>
      <c r="AA41" s="1"/>
      <c r="AB41" s="1"/>
      <c r="AC41" s="1"/>
      <c r="AD41" s="1"/>
      <c r="AE41" s="16"/>
      <c r="AF41" s="16"/>
      <c r="AG41" s="16"/>
      <c r="AH41" s="16"/>
      <c r="AI41" s="16"/>
      <c r="AJ41" s="16"/>
    </row>
    <row r="42" spans="1:36" ht="18.600000000000001">
      <c r="A42" s="1"/>
      <c r="B42" s="24"/>
      <c r="C42" s="25"/>
      <c r="D42" s="26"/>
      <c r="E42" s="27"/>
      <c r="F42" s="28"/>
      <c r="G42" s="28"/>
      <c r="H42" s="28"/>
      <c r="I42" s="28"/>
      <c r="J42" s="28"/>
      <c r="K42" s="26"/>
      <c r="L42" s="28"/>
      <c r="M42" s="28"/>
      <c r="N42" s="28"/>
      <c r="O42" s="28"/>
      <c r="P42" s="28"/>
      <c r="Q42" s="26"/>
      <c r="R42" s="28"/>
      <c r="S42" s="28"/>
      <c r="T42" s="28"/>
      <c r="U42" s="28"/>
      <c r="V42" s="28"/>
      <c r="W42" s="26"/>
      <c r="X42" s="1"/>
      <c r="Y42" s="1"/>
      <c r="Z42" s="1"/>
      <c r="AA42" s="1"/>
      <c r="AB42" s="1"/>
      <c r="AC42" s="1"/>
      <c r="AD42" s="1"/>
      <c r="AE42" s="16"/>
      <c r="AF42" s="16"/>
      <c r="AG42" s="16"/>
      <c r="AH42" s="16"/>
      <c r="AI42" s="16"/>
      <c r="AJ42" s="16"/>
    </row>
    <row r="43" spans="1:36" ht="18.600000000000001">
      <c r="A43" s="1"/>
      <c r="B43" s="24"/>
      <c r="C43" s="25"/>
      <c r="D43" s="26"/>
      <c r="E43" s="27"/>
      <c r="F43" s="28"/>
      <c r="G43" s="28"/>
      <c r="H43" s="28"/>
      <c r="I43" s="28"/>
      <c r="J43" s="28"/>
      <c r="K43" s="26"/>
      <c r="L43" s="28"/>
      <c r="M43" s="28"/>
      <c r="N43" s="28"/>
      <c r="O43" s="28"/>
      <c r="P43" s="28"/>
      <c r="Q43" s="26"/>
      <c r="R43" s="28"/>
      <c r="S43" s="28"/>
      <c r="T43" s="28"/>
      <c r="U43" s="28"/>
      <c r="V43" s="28"/>
      <c r="W43" s="26"/>
      <c r="X43" s="1"/>
      <c r="Y43" s="1"/>
      <c r="Z43" s="1"/>
      <c r="AA43" s="1"/>
      <c r="AB43" s="1"/>
      <c r="AC43" s="1"/>
      <c r="AD43" s="1"/>
      <c r="AE43" s="16"/>
      <c r="AF43" s="16"/>
      <c r="AG43" s="16"/>
      <c r="AH43" s="16"/>
      <c r="AI43" s="16"/>
      <c r="AJ43" s="16"/>
    </row>
    <row r="44" spans="1:36" ht="18.600000000000001">
      <c r="A44" s="1"/>
      <c r="B44" s="24"/>
      <c r="C44" s="25"/>
      <c r="D44" s="26"/>
      <c r="E44" s="27"/>
      <c r="F44" s="28"/>
      <c r="G44" s="28"/>
      <c r="H44" s="28"/>
      <c r="I44" s="28"/>
      <c r="J44" s="28"/>
      <c r="K44" s="26"/>
      <c r="L44" s="28"/>
      <c r="M44" s="28"/>
      <c r="N44" s="28"/>
      <c r="O44" s="28"/>
      <c r="P44" s="28"/>
      <c r="Q44" s="26"/>
      <c r="R44" s="28"/>
      <c r="S44" s="28"/>
      <c r="T44" s="28"/>
      <c r="U44" s="28"/>
      <c r="V44" s="28"/>
      <c r="W44" s="26"/>
      <c r="X44" s="1"/>
      <c r="Y44" s="1"/>
      <c r="Z44" s="1"/>
      <c r="AA44" s="1"/>
      <c r="AB44" s="1"/>
      <c r="AC44" s="1"/>
      <c r="AD44" s="1"/>
      <c r="AE44" s="16"/>
      <c r="AF44" s="16"/>
      <c r="AG44" s="16"/>
      <c r="AH44" s="16"/>
      <c r="AI44" s="16"/>
      <c r="AJ44" s="16"/>
    </row>
    <row r="45" spans="1:36" ht="18.600000000000001">
      <c r="A45" s="1"/>
      <c r="B45" s="24"/>
      <c r="C45" s="25"/>
      <c r="D45" s="26"/>
      <c r="E45" s="27"/>
      <c r="F45" s="28"/>
      <c r="G45" s="28"/>
      <c r="H45" s="28"/>
      <c r="I45" s="28"/>
      <c r="J45" s="28"/>
      <c r="K45" s="26"/>
      <c r="L45" s="28"/>
      <c r="M45" s="28"/>
      <c r="N45" s="28"/>
      <c r="O45" s="28"/>
      <c r="P45" s="28"/>
      <c r="Q45" s="26"/>
      <c r="R45" s="28"/>
      <c r="S45" s="28"/>
      <c r="T45" s="28"/>
      <c r="U45" s="28"/>
      <c r="V45" s="28"/>
      <c r="W45" s="26"/>
      <c r="X45" s="1"/>
      <c r="Y45" s="1"/>
      <c r="Z45" s="1"/>
      <c r="AA45" s="1"/>
      <c r="AB45" s="1"/>
      <c r="AC45" s="1"/>
      <c r="AD45" s="1"/>
      <c r="AE45" s="16"/>
      <c r="AF45" s="16"/>
      <c r="AG45" s="16"/>
      <c r="AH45" s="16"/>
      <c r="AI45" s="16"/>
      <c r="AJ45" s="16"/>
    </row>
    <row r="46" spans="1:3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6"/>
      <c r="AF46" s="16"/>
      <c r="AG46" s="16"/>
      <c r="AH46" s="16"/>
      <c r="AI46" s="16"/>
      <c r="AJ46" s="16"/>
    </row>
    <row r="47" spans="1:3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6"/>
      <c r="AF47" s="16"/>
      <c r="AG47" s="16"/>
      <c r="AH47" s="16"/>
      <c r="AI47" s="16"/>
      <c r="AJ47" s="16"/>
    </row>
    <row r="48" spans="1:3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6"/>
      <c r="AF48" s="16"/>
      <c r="AG48" s="16"/>
      <c r="AH48" s="16"/>
      <c r="AI48" s="16"/>
      <c r="AJ48" s="16"/>
    </row>
    <row r="49" spans="1:3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6"/>
      <c r="AF49" s="16"/>
      <c r="AG49" s="16"/>
      <c r="AH49" s="16"/>
      <c r="AI49" s="16"/>
      <c r="AJ49" s="16"/>
    </row>
    <row r="50" spans="1:3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6"/>
      <c r="AF50" s="16"/>
      <c r="AG50" s="16"/>
      <c r="AH50" s="16"/>
      <c r="AI50" s="16"/>
      <c r="AJ50" s="16"/>
    </row>
    <row r="51" spans="1:3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6"/>
      <c r="AF51" s="16"/>
      <c r="AG51" s="16"/>
      <c r="AH51" s="16"/>
      <c r="AI51" s="16"/>
      <c r="AJ51" s="16"/>
    </row>
    <row r="52" spans="1:3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6"/>
      <c r="AF52" s="16"/>
      <c r="AG52" s="16"/>
      <c r="AH52" s="16"/>
      <c r="AI52" s="16"/>
      <c r="AJ52" s="16"/>
    </row>
    <row r="53" spans="1:3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6"/>
      <c r="AF53" s="16"/>
      <c r="AG53" s="16"/>
      <c r="AH53" s="16"/>
      <c r="AI53" s="16"/>
      <c r="AJ53" s="16"/>
    </row>
    <row r="54" spans="1:3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6"/>
      <c r="AF54" s="16"/>
      <c r="AG54" s="16"/>
      <c r="AH54" s="16"/>
      <c r="AI54" s="16"/>
      <c r="AJ54" s="16"/>
    </row>
    <row r="55" spans="1:3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6"/>
      <c r="AF55" s="16"/>
      <c r="AG55" s="16"/>
      <c r="AH55" s="16"/>
      <c r="AI55" s="16"/>
      <c r="AJ55" s="16"/>
    </row>
    <row r="56" spans="1:3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6"/>
      <c r="AF56" s="16"/>
      <c r="AG56" s="16"/>
      <c r="AH56" s="16"/>
      <c r="AI56" s="16"/>
      <c r="AJ56" s="16"/>
    </row>
    <row r="57" spans="1:3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6"/>
      <c r="AF57" s="16"/>
      <c r="AG57" s="16"/>
      <c r="AH57" s="16"/>
      <c r="AI57" s="16"/>
      <c r="AJ57" s="16"/>
    </row>
    <row r="58" spans="1:3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6"/>
      <c r="AF58" s="16"/>
      <c r="AG58" s="16"/>
      <c r="AH58" s="16"/>
      <c r="AI58" s="16"/>
      <c r="AJ58" s="16"/>
    </row>
    <row r="59" spans="1:3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6"/>
      <c r="AF59" s="16"/>
      <c r="AG59" s="16"/>
      <c r="AH59" s="16"/>
      <c r="AI59" s="16"/>
      <c r="AJ59" s="16"/>
    </row>
  </sheetData>
  <sortState xmlns:xlrd2="http://schemas.microsoft.com/office/spreadsheetml/2017/richdata2" ref="C5:W33">
    <sortCondition descending="1" ref="E5:E33"/>
  </sortState>
  <mergeCells count="4">
    <mergeCell ref="F3:H3"/>
    <mergeCell ref="L3:N3"/>
    <mergeCell ref="R3:T3"/>
    <mergeCell ref="X3:Z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F79E-23CD-4EC4-A2B4-30FE82021847}">
  <dimension ref="A1:Z57"/>
  <sheetViews>
    <sheetView workbookViewId="0">
      <selection activeCell="L22" sqref="L22"/>
    </sheetView>
  </sheetViews>
  <sheetFormatPr defaultRowHeight="14.4"/>
  <cols>
    <col min="1" max="1" width="4.44140625" customWidth="1"/>
    <col min="3" max="3" width="20" customWidth="1"/>
    <col min="4" max="4" width="9.109375" customWidth="1"/>
    <col min="5" max="5" width="1.6640625" customWidth="1"/>
    <col min="6" max="6" width="18" customWidth="1"/>
    <col min="8" max="8" width="7" customWidth="1"/>
    <col min="9" max="9" width="2" customWidth="1"/>
    <col min="10" max="10" width="5.109375" customWidth="1"/>
  </cols>
  <sheetData>
    <row r="1" spans="1:26" ht="27.6">
      <c r="A1" s="301" t="s">
        <v>65</v>
      </c>
      <c r="B1" s="301"/>
      <c r="C1" s="301"/>
      <c r="D1" s="301"/>
      <c r="E1" s="301"/>
      <c r="F1" s="301"/>
      <c r="G1" s="301"/>
      <c r="H1" s="301"/>
      <c r="I1" s="30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6"/>
      <c r="X1" s="76"/>
      <c r="Y1" s="76"/>
      <c r="Z1" s="76"/>
    </row>
    <row r="2" spans="1:26" ht="18.600000000000001">
      <c r="A2" s="119"/>
      <c r="B2" s="170" t="s">
        <v>0</v>
      </c>
      <c r="C2" s="120"/>
      <c r="D2" s="292" t="s">
        <v>43</v>
      </c>
      <c r="E2" s="292"/>
      <c r="F2" s="122" t="s">
        <v>72</v>
      </c>
      <c r="G2" s="295" t="s">
        <v>44</v>
      </c>
      <c r="H2" s="295"/>
      <c r="I2" s="295"/>
      <c r="J2" s="3"/>
      <c r="K2" s="74"/>
      <c r="L2" s="74"/>
      <c r="M2" s="74"/>
      <c r="N2" s="74"/>
      <c r="O2" s="1"/>
      <c r="P2" s="1"/>
      <c r="Q2" s="1"/>
      <c r="R2" s="1"/>
      <c r="S2" s="1"/>
      <c r="T2" s="1"/>
      <c r="U2" s="1"/>
      <c r="V2" s="1"/>
      <c r="W2" s="76"/>
      <c r="X2" s="76"/>
      <c r="Y2" s="76"/>
      <c r="Z2" s="76"/>
    </row>
    <row r="3" spans="1:26" ht="19.2" thickBot="1">
      <c r="A3" s="150">
        <v>1</v>
      </c>
      <c r="B3" s="125" t="s">
        <v>4</v>
      </c>
      <c r="C3" s="126"/>
      <c r="D3" s="293">
        <v>57</v>
      </c>
      <c r="E3" s="293">
        <v>57</v>
      </c>
      <c r="F3" s="128">
        <v>127.95555555555555</v>
      </c>
      <c r="G3" s="294">
        <v>1949</v>
      </c>
      <c r="H3" s="294">
        <v>1949</v>
      </c>
      <c r="I3" s="294">
        <v>1949</v>
      </c>
      <c r="J3" s="5"/>
      <c r="K3" s="74"/>
      <c r="L3" s="73"/>
      <c r="M3" s="73"/>
      <c r="N3" s="73"/>
      <c r="O3" s="1"/>
      <c r="P3" s="1"/>
      <c r="Q3" s="1"/>
      <c r="R3" s="1"/>
      <c r="S3" s="1"/>
      <c r="T3" s="1"/>
      <c r="U3" s="1"/>
      <c r="V3" s="1"/>
      <c r="W3" s="76"/>
      <c r="X3" s="76"/>
      <c r="Y3" s="76"/>
      <c r="Z3" s="76"/>
    </row>
    <row r="4" spans="1:26" ht="18.600000000000001">
      <c r="A4" s="150">
        <v>2</v>
      </c>
      <c r="B4" s="125" t="s">
        <v>3</v>
      </c>
      <c r="C4" s="126"/>
      <c r="D4" s="293">
        <v>56</v>
      </c>
      <c r="E4" s="293">
        <v>56</v>
      </c>
      <c r="F4" s="128">
        <v>126.6</v>
      </c>
      <c r="G4" s="294">
        <v>1917</v>
      </c>
      <c r="H4" s="294">
        <v>1917</v>
      </c>
      <c r="I4" s="294">
        <v>1917</v>
      </c>
      <c r="J4" s="7"/>
      <c r="K4" s="173" t="s">
        <v>64</v>
      </c>
      <c r="L4" s="174"/>
      <c r="M4" s="174"/>
      <c r="N4" s="175"/>
      <c r="O4" s="169"/>
      <c r="P4" s="1"/>
      <c r="Q4" s="1"/>
      <c r="R4" s="1"/>
      <c r="S4" s="1"/>
      <c r="T4" s="1"/>
      <c r="U4" s="1"/>
      <c r="V4" s="1"/>
      <c r="W4" s="76"/>
      <c r="X4" s="76"/>
      <c r="Y4" s="76"/>
      <c r="Z4" s="76"/>
    </row>
    <row r="5" spans="1:26" ht="19.2" thickBot="1">
      <c r="A5" s="150">
        <v>3</v>
      </c>
      <c r="B5" s="125" t="s">
        <v>20</v>
      </c>
      <c r="C5" s="126"/>
      <c r="D5" s="293">
        <v>54</v>
      </c>
      <c r="E5" s="293">
        <v>54</v>
      </c>
      <c r="F5" s="128">
        <v>126.2</v>
      </c>
      <c r="G5" s="296">
        <v>1931</v>
      </c>
      <c r="H5" s="296">
        <v>1931</v>
      </c>
      <c r="I5" s="296">
        <v>1931</v>
      </c>
      <c r="J5" s="7"/>
      <c r="K5" s="176" t="s">
        <v>47</v>
      </c>
      <c r="L5" s="177"/>
      <c r="M5" s="177"/>
      <c r="N5" s="178"/>
      <c r="O5" s="169"/>
      <c r="P5" s="1"/>
      <c r="Q5" s="1"/>
      <c r="R5" s="1"/>
      <c r="S5" s="1"/>
      <c r="T5" s="1"/>
      <c r="U5" s="1"/>
      <c r="V5" s="1"/>
      <c r="W5" s="76"/>
      <c r="X5" s="76"/>
      <c r="Y5" s="76"/>
      <c r="Z5" s="76"/>
    </row>
    <row r="6" spans="1:26" ht="18.600000000000001">
      <c r="A6" s="150">
        <v>4</v>
      </c>
      <c r="B6" s="125" t="s">
        <v>19</v>
      </c>
      <c r="C6" s="126"/>
      <c r="D6" s="293">
        <v>54</v>
      </c>
      <c r="E6" s="293">
        <v>54</v>
      </c>
      <c r="F6" s="128">
        <v>125.06666666666666</v>
      </c>
      <c r="G6" s="294">
        <v>1888</v>
      </c>
      <c r="H6" s="294">
        <v>1888</v>
      </c>
      <c r="I6" s="294">
        <v>1888</v>
      </c>
      <c r="J6" s="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6"/>
      <c r="X6" s="76"/>
      <c r="Y6" s="76"/>
      <c r="Z6" s="76"/>
    </row>
    <row r="7" spans="1:26" ht="18.600000000000001">
      <c r="A7" s="150">
        <v>5</v>
      </c>
      <c r="B7" s="125" t="s">
        <v>18</v>
      </c>
      <c r="C7" s="126"/>
      <c r="D7" s="297">
        <v>51</v>
      </c>
      <c r="E7" s="297">
        <v>51</v>
      </c>
      <c r="F7" s="128">
        <v>124.28888888888889</v>
      </c>
      <c r="G7" s="294">
        <v>1905</v>
      </c>
      <c r="H7" s="294">
        <v>1905</v>
      </c>
      <c r="I7" s="294">
        <v>1905</v>
      </c>
      <c r="J7" s="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6"/>
      <c r="X7" s="76"/>
      <c r="Y7" s="76"/>
      <c r="Z7" s="76"/>
    </row>
    <row r="8" spans="1:26" ht="18.600000000000001">
      <c r="A8" s="150">
        <v>6</v>
      </c>
      <c r="B8" s="134" t="s">
        <v>11</v>
      </c>
      <c r="C8" s="134"/>
      <c r="D8" s="293">
        <v>49</v>
      </c>
      <c r="E8" s="293">
        <v>49</v>
      </c>
      <c r="F8" s="128">
        <v>129.86666666666667</v>
      </c>
      <c r="G8" s="296">
        <v>1986</v>
      </c>
      <c r="H8" s="296">
        <v>1986</v>
      </c>
      <c r="I8" s="296">
        <v>1986</v>
      </c>
      <c r="J8" s="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76"/>
      <c r="X8" s="76"/>
      <c r="Y8" s="76"/>
      <c r="Z8" s="76"/>
    </row>
    <row r="9" spans="1:26" ht="18.600000000000001">
      <c r="A9" s="150">
        <v>7</v>
      </c>
      <c r="B9" s="125" t="s">
        <v>45</v>
      </c>
      <c r="C9" s="126"/>
      <c r="D9" s="293">
        <v>32</v>
      </c>
      <c r="E9" s="293">
        <v>32</v>
      </c>
      <c r="F9" s="128">
        <v>132.73333333333332</v>
      </c>
      <c r="G9" s="294">
        <v>2022</v>
      </c>
      <c r="H9" s="294">
        <v>2022</v>
      </c>
      <c r="I9" s="294">
        <v>2022</v>
      </c>
      <c r="J9" s="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76"/>
      <c r="X9" s="76"/>
      <c r="Y9" s="76"/>
      <c r="Z9" s="76"/>
    </row>
    <row r="10" spans="1:26" ht="18.600000000000001">
      <c r="A10" s="150">
        <v>8</v>
      </c>
      <c r="B10" s="125" t="s">
        <v>46</v>
      </c>
      <c r="C10" s="125"/>
      <c r="D10" s="293">
        <v>18</v>
      </c>
      <c r="E10" s="293">
        <v>18</v>
      </c>
      <c r="F10" s="128">
        <v>131.93333333333334</v>
      </c>
      <c r="G10" s="294">
        <v>2058</v>
      </c>
      <c r="H10" s="294">
        <v>2058</v>
      </c>
      <c r="I10" s="294">
        <v>2058</v>
      </c>
      <c r="J10" s="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76"/>
      <c r="X10" s="76"/>
      <c r="Y10" s="76"/>
      <c r="Z10" s="76"/>
    </row>
    <row r="11" spans="1:26" ht="18.600000000000001">
      <c r="A11" s="172"/>
      <c r="B11" s="170" t="s">
        <v>6</v>
      </c>
      <c r="C11" s="136"/>
      <c r="D11" s="292" t="s">
        <v>43</v>
      </c>
      <c r="E11" s="292"/>
      <c r="F11" s="122" t="s">
        <v>72</v>
      </c>
      <c r="G11" s="295" t="s">
        <v>44</v>
      </c>
      <c r="H11" s="295"/>
      <c r="I11" s="295"/>
      <c r="J11" s="88"/>
      <c r="K11" s="89"/>
      <c r="L11" s="89"/>
      <c r="M11" s="89"/>
      <c r="N11" s="89"/>
      <c r="O11" s="89"/>
      <c r="P11" s="89"/>
      <c r="Q11" s="89"/>
      <c r="R11" s="88"/>
      <c r="S11" s="89"/>
      <c r="T11" s="89"/>
      <c r="U11" s="89"/>
      <c r="V11" s="89"/>
      <c r="W11" s="90"/>
      <c r="X11" s="90"/>
      <c r="Y11" s="76"/>
      <c r="Z11" s="76"/>
    </row>
    <row r="12" spans="1:26" ht="18.600000000000001">
      <c r="A12" s="150">
        <v>1</v>
      </c>
      <c r="B12" s="125" t="s">
        <v>23</v>
      </c>
      <c r="C12" s="131"/>
      <c r="D12" s="297">
        <v>58</v>
      </c>
      <c r="E12" s="297">
        <v>58</v>
      </c>
      <c r="F12" s="277">
        <v>121.31111111111112</v>
      </c>
      <c r="G12" s="298">
        <v>1892</v>
      </c>
      <c r="H12" s="298">
        <v>1892</v>
      </c>
      <c r="I12" s="298">
        <v>1892</v>
      </c>
      <c r="J12" s="1"/>
      <c r="K12" s="1"/>
      <c r="L12" s="1"/>
      <c r="M12" s="73"/>
      <c r="N12" s="1"/>
      <c r="O12" s="1"/>
      <c r="P12" s="1"/>
      <c r="Q12" s="1"/>
      <c r="R12" s="1"/>
      <c r="S12" s="1"/>
      <c r="T12" s="1"/>
      <c r="U12" s="1"/>
      <c r="V12" s="1"/>
      <c r="W12" s="76"/>
      <c r="X12" s="91"/>
      <c r="Y12" s="76"/>
      <c r="Z12" s="76"/>
    </row>
    <row r="13" spans="1:26" ht="18.600000000000001">
      <c r="A13" s="150">
        <v>2</v>
      </c>
      <c r="B13" s="125" t="s">
        <v>24</v>
      </c>
      <c r="C13" s="131"/>
      <c r="D13" s="293">
        <v>58</v>
      </c>
      <c r="E13" s="293">
        <v>58</v>
      </c>
      <c r="F13" s="277">
        <v>116.68888888888888</v>
      </c>
      <c r="G13" s="298">
        <v>1814</v>
      </c>
      <c r="H13" s="298">
        <v>1814</v>
      </c>
      <c r="I13" s="298">
        <v>1814</v>
      </c>
      <c r="J13" s="7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76"/>
      <c r="X13" s="76"/>
      <c r="Y13" s="76"/>
      <c r="Z13" s="76"/>
    </row>
    <row r="14" spans="1:26" ht="18.600000000000001">
      <c r="A14" s="150">
        <v>3</v>
      </c>
      <c r="B14" s="125" t="s">
        <v>60</v>
      </c>
      <c r="C14" s="131"/>
      <c r="D14" s="293">
        <v>57</v>
      </c>
      <c r="E14" s="293">
        <v>57</v>
      </c>
      <c r="F14" s="277">
        <v>125.97777777777777</v>
      </c>
      <c r="G14" s="298">
        <v>1957</v>
      </c>
      <c r="H14" s="298">
        <v>1957</v>
      </c>
      <c r="I14" s="298">
        <v>1957</v>
      </c>
      <c r="J14" s="1"/>
      <c r="K14" s="92"/>
      <c r="L14" s="92"/>
      <c r="M14" s="92"/>
      <c r="N14" s="92"/>
      <c r="O14" s="92"/>
      <c r="P14" s="92"/>
      <c r="Q14" s="1"/>
      <c r="R14" s="1"/>
      <c r="S14" s="1"/>
      <c r="T14" s="1"/>
      <c r="U14" s="1"/>
      <c r="V14" s="1"/>
      <c r="W14" s="76"/>
      <c r="X14" s="76"/>
      <c r="Y14" s="76"/>
      <c r="Z14" s="76"/>
    </row>
    <row r="15" spans="1:26" ht="18.600000000000001">
      <c r="A15" s="150">
        <v>4</v>
      </c>
      <c r="B15" s="125" t="s">
        <v>41</v>
      </c>
      <c r="C15" s="131"/>
      <c r="D15" s="293">
        <v>57</v>
      </c>
      <c r="E15" s="293">
        <v>57</v>
      </c>
      <c r="F15" s="277">
        <v>116.15555555555555</v>
      </c>
      <c r="G15" s="298">
        <v>1823</v>
      </c>
      <c r="H15" s="298">
        <v>1823</v>
      </c>
      <c r="I15" s="298">
        <v>1823</v>
      </c>
      <c r="J15" s="1"/>
      <c r="K15" s="92"/>
      <c r="L15" s="92"/>
      <c r="M15" s="92"/>
      <c r="N15" s="92"/>
      <c r="O15" s="92"/>
      <c r="P15" s="92"/>
      <c r="Q15" s="1"/>
      <c r="R15" s="1"/>
      <c r="S15" s="1"/>
      <c r="T15" s="1"/>
      <c r="U15" s="1"/>
      <c r="V15" s="1"/>
      <c r="W15" s="76"/>
      <c r="X15" s="76"/>
      <c r="Y15" s="76"/>
      <c r="Z15" s="76"/>
    </row>
    <row r="16" spans="1:26" ht="18.600000000000001">
      <c r="A16" s="150">
        <v>5</v>
      </c>
      <c r="B16" s="125" t="s">
        <v>21</v>
      </c>
      <c r="C16" s="131"/>
      <c r="D16" s="297">
        <v>56</v>
      </c>
      <c r="E16" s="297">
        <v>56</v>
      </c>
      <c r="F16" s="277">
        <v>123.02222222222223</v>
      </c>
      <c r="G16" s="298">
        <v>1874</v>
      </c>
      <c r="H16" s="298">
        <v>1874</v>
      </c>
      <c r="I16" s="298">
        <v>1874</v>
      </c>
      <c r="J16" s="1"/>
      <c r="K16" s="92"/>
      <c r="L16" s="92"/>
      <c r="M16" s="92"/>
      <c r="N16" s="92"/>
      <c r="O16" s="92"/>
      <c r="P16" s="92"/>
      <c r="Q16" s="1"/>
      <c r="R16" s="1"/>
      <c r="S16" s="1"/>
      <c r="T16" s="1"/>
      <c r="U16" s="1"/>
      <c r="V16" s="1"/>
      <c r="W16" s="76"/>
      <c r="X16" s="76"/>
      <c r="Y16" s="76"/>
      <c r="Z16" s="76"/>
    </row>
    <row r="17" spans="1:26" ht="18.600000000000001">
      <c r="A17" s="150">
        <v>6</v>
      </c>
      <c r="B17" s="125" t="s">
        <v>26</v>
      </c>
      <c r="C17" s="131"/>
      <c r="D17" s="297">
        <v>56</v>
      </c>
      <c r="E17" s="297">
        <v>56</v>
      </c>
      <c r="F17" s="277">
        <v>120.17777777777778</v>
      </c>
      <c r="G17" s="298">
        <v>1848</v>
      </c>
      <c r="H17" s="298">
        <v>1848</v>
      </c>
      <c r="I17" s="298">
        <v>1848</v>
      </c>
      <c r="J17" s="1"/>
      <c r="K17" s="92"/>
      <c r="L17" s="92"/>
      <c r="M17" s="92"/>
      <c r="N17" s="92"/>
      <c r="O17" s="92"/>
      <c r="P17" s="92"/>
      <c r="Q17" s="1"/>
      <c r="R17" s="1"/>
      <c r="S17" s="1"/>
      <c r="T17" s="1"/>
      <c r="U17" s="1"/>
      <c r="V17" s="1"/>
      <c r="W17" s="76"/>
      <c r="X17" s="76"/>
      <c r="Y17" s="76"/>
      <c r="Z17" s="76"/>
    </row>
    <row r="18" spans="1:26" ht="18.600000000000001">
      <c r="A18" s="150">
        <v>7</v>
      </c>
      <c r="B18" s="125" t="s">
        <v>49</v>
      </c>
      <c r="C18" s="131"/>
      <c r="D18" s="297">
        <v>40</v>
      </c>
      <c r="E18" s="297">
        <v>40</v>
      </c>
      <c r="F18" s="277">
        <v>122.06666666666666</v>
      </c>
      <c r="G18" s="298">
        <v>1842</v>
      </c>
      <c r="H18" s="298">
        <v>1842</v>
      </c>
      <c r="I18" s="298">
        <v>1842</v>
      </c>
      <c r="J18" s="1"/>
      <c r="K18" s="92"/>
      <c r="L18" s="92"/>
      <c r="M18" s="92"/>
      <c r="N18" s="92"/>
      <c r="O18" s="92"/>
      <c r="P18" s="92"/>
      <c r="Q18" s="1"/>
      <c r="R18" s="1"/>
      <c r="S18" s="1"/>
      <c r="T18" s="1"/>
      <c r="U18" s="1"/>
      <c r="V18" s="1"/>
      <c r="W18" s="76"/>
      <c r="X18" s="76"/>
      <c r="Y18" s="76"/>
      <c r="Z18" s="76"/>
    </row>
    <row r="19" spans="1:26" ht="18.600000000000001">
      <c r="A19" s="150">
        <v>8</v>
      </c>
      <c r="B19" s="125" t="s">
        <v>50</v>
      </c>
      <c r="C19" s="131"/>
      <c r="D19" s="297">
        <v>39</v>
      </c>
      <c r="E19" s="297">
        <v>39</v>
      </c>
      <c r="F19" s="277">
        <v>123.7</v>
      </c>
      <c r="G19" s="298">
        <v>1862</v>
      </c>
      <c r="H19" s="298">
        <v>1862</v>
      </c>
      <c r="I19" s="298">
        <v>1862</v>
      </c>
      <c r="J19" s="1"/>
      <c r="K19" s="92"/>
      <c r="L19" s="92"/>
      <c r="M19" s="92"/>
      <c r="N19" s="92"/>
      <c r="O19" s="92"/>
      <c r="P19" s="92"/>
      <c r="Q19" s="1"/>
      <c r="R19" s="1"/>
      <c r="S19" s="1"/>
      <c r="T19" s="1"/>
      <c r="U19" s="1"/>
      <c r="V19" s="1"/>
      <c r="W19" s="76"/>
      <c r="X19" s="76"/>
      <c r="Y19" s="76"/>
      <c r="Z19" s="76"/>
    </row>
    <row r="20" spans="1:26" ht="18.600000000000001">
      <c r="A20" s="150">
        <v>9</v>
      </c>
      <c r="B20" s="125" t="s">
        <v>22</v>
      </c>
      <c r="C20" s="131"/>
      <c r="D20" s="293">
        <v>37</v>
      </c>
      <c r="E20" s="293">
        <v>37</v>
      </c>
      <c r="F20" s="277">
        <v>116.26666666666667</v>
      </c>
      <c r="G20" s="298">
        <v>1747</v>
      </c>
      <c r="H20" s="298">
        <v>1747</v>
      </c>
      <c r="I20" s="298">
        <v>1747</v>
      </c>
      <c r="J20" s="1"/>
      <c r="K20" s="92"/>
      <c r="L20" s="92"/>
      <c r="M20" s="92"/>
      <c r="N20" s="92"/>
      <c r="O20" s="92"/>
      <c r="P20" s="92"/>
      <c r="Q20" s="1"/>
      <c r="R20" s="1"/>
      <c r="S20" s="1"/>
      <c r="T20" s="1"/>
      <c r="U20" s="1"/>
      <c r="V20" s="1"/>
      <c r="W20" s="76"/>
      <c r="X20" s="76"/>
      <c r="Y20" s="76"/>
      <c r="Z20" s="76"/>
    </row>
    <row r="21" spans="1:26" ht="18.600000000000001">
      <c r="A21" s="152"/>
      <c r="B21" s="170" t="s">
        <v>27</v>
      </c>
      <c r="C21" s="136"/>
      <c r="D21" s="292" t="s">
        <v>43</v>
      </c>
      <c r="E21" s="292"/>
      <c r="F21" s="122" t="s">
        <v>72</v>
      </c>
      <c r="G21" s="295" t="s">
        <v>44</v>
      </c>
      <c r="H21" s="295"/>
      <c r="I21" s="29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76"/>
      <c r="X21" s="76"/>
      <c r="Y21" s="76"/>
      <c r="Z21" s="76"/>
    </row>
    <row r="22" spans="1:26" ht="18.600000000000001">
      <c r="A22" s="150">
        <v>1</v>
      </c>
      <c r="B22" s="288" t="s">
        <v>53</v>
      </c>
      <c r="C22" s="289" t="s">
        <v>53</v>
      </c>
      <c r="D22" s="299">
        <v>60</v>
      </c>
      <c r="E22" s="300">
        <v>60</v>
      </c>
      <c r="F22" s="277">
        <v>119.84444444444445</v>
      </c>
      <c r="G22" s="298">
        <v>1825</v>
      </c>
      <c r="H22" s="298">
        <v>1825</v>
      </c>
      <c r="I22" s="298">
        <v>1825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76"/>
      <c r="X22" s="76"/>
      <c r="Y22" s="76"/>
      <c r="Z22" s="76"/>
    </row>
    <row r="23" spans="1:26" ht="18.600000000000001">
      <c r="A23" s="150">
        <v>2</v>
      </c>
      <c r="B23" s="288" t="s">
        <v>29</v>
      </c>
      <c r="C23" s="289" t="s">
        <v>29</v>
      </c>
      <c r="D23" s="299">
        <v>59</v>
      </c>
      <c r="E23" s="300">
        <v>59</v>
      </c>
      <c r="F23" s="277">
        <v>112.13333333333334</v>
      </c>
      <c r="G23" s="298">
        <v>1718</v>
      </c>
      <c r="H23" s="298">
        <v>1718</v>
      </c>
      <c r="I23" s="298">
        <v>1718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76"/>
      <c r="X23" s="76"/>
      <c r="Y23" s="76"/>
      <c r="Z23" s="76"/>
    </row>
    <row r="24" spans="1:26" ht="18.600000000000001">
      <c r="A24" s="150">
        <v>3</v>
      </c>
      <c r="B24" s="288" t="s">
        <v>35</v>
      </c>
      <c r="C24" s="289" t="s">
        <v>35</v>
      </c>
      <c r="D24" s="299">
        <v>57</v>
      </c>
      <c r="E24" s="300">
        <v>57</v>
      </c>
      <c r="F24" s="277">
        <v>102.88888888888889</v>
      </c>
      <c r="G24" s="298">
        <v>1568</v>
      </c>
      <c r="H24" s="298">
        <v>1568</v>
      </c>
      <c r="I24" s="298">
        <v>1568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76"/>
      <c r="X24" s="76"/>
      <c r="Y24" s="76"/>
      <c r="Z24" s="76"/>
    </row>
    <row r="25" spans="1:26" ht="18.600000000000001">
      <c r="A25" s="150">
        <v>4</v>
      </c>
      <c r="B25" s="288" t="s">
        <v>28</v>
      </c>
      <c r="C25" s="289" t="s">
        <v>28</v>
      </c>
      <c r="D25" s="299">
        <v>40</v>
      </c>
      <c r="E25" s="300">
        <v>40</v>
      </c>
      <c r="F25" s="277">
        <v>114.63333333333334</v>
      </c>
      <c r="G25" s="298">
        <v>1753</v>
      </c>
      <c r="H25" s="298">
        <v>1753</v>
      </c>
      <c r="I25" s="298">
        <v>1753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76"/>
      <c r="X25" s="76"/>
      <c r="Y25" s="76"/>
      <c r="Z25" s="76"/>
    </row>
    <row r="26" spans="1:26" ht="18.600000000000001">
      <c r="A26" s="150">
        <v>5</v>
      </c>
      <c r="B26" s="288" t="s">
        <v>31</v>
      </c>
      <c r="C26" s="289" t="s">
        <v>31</v>
      </c>
      <c r="D26" s="299">
        <v>39</v>
      </c>
      <c r="E26" s="300">
        <v>39</v>
      </c>
      <c r="F26" s="277">
        <v>112.3</v>
      </c>
      <c r="G26" s="302">
        <v>1760</v>
      </c>
      <c r="H26" s="302">
        <v>1760</v>
      </c>
      <c r="I26" s="302">
        <v>1760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76"/>
      <c r="X26" s="76"/>
      <c r="Y26" s="76"/>
      <c r="Z26" s="76"/>
    </row>
    <row r="27" spans="1:26" ht="18.600000000000001">
      <c r="A27" s="150">
        <v>6</v>
      </c>
      <c r="B27" s="288" t="s">
        <v>34</v>
      </c>
      <c r="C27" s="289" t="s">
        <v>34</v>
      </c>
      <c r="D27" s="299">
        <v>39</v>
      </c>
      <c r="E27" s="300">
        <v>39</v>
      </c>
      <c r="F27" s="277">
        <v>107.4</v>
      </c>
      <c r="G27" s="302">
        <v>1616</v>
      </c>
      <c r="H27" s="302">
        <v>1616</v>
      </c>
      <c r="I27" s="302">
        <v>1616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76"/>
      <c r="X27" s="76"/>
      <c r="Y27" s="76"/>
      <c r="Z27" s="76"/>
    </row>
    <row r="28" spans="1:26" ht="18.600000000000001">
      <c r="A28" s="150">
        <v>7</v>
      </c>
      <c r="B28" s="288" t="s">
        <v>66</v>
      </c>
      <c r="C28" s="289" t="s">
        <v>66</v>
      </c>
      <c r="D28" s="299">
        <v>36</v>
      </c>
      <c r="E28" s="300">
        <v>36</v>
      </c>
      <c r="F28" s="277">
        <v>107.06666666666666</v>
      </c>
      <c r="G28" s="302">
        <v>1643</v>
      </c>
      <c r="H28" s="302">
        <v>1643</v>
      </c>
      <c r="I28" s="302">
        <v>1643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76"/>
      <c r="X28" s="76"/>
      <c r="Y28" s="76"/>
      <c r="Z28" s="76"/>
    </row>
    <row r="29" spans="1:26" ht="18.600000000000001">
      <c r="A29" s="150">
        <v>8</v>
      </c>
      <c r="B29" s="288" t="s">
        <v>30</v>
      </c>
      <c r="C29" s="289" t="s">
        <v>30</v>
      </c>
      <c r="D29" s="303">
        <v>20</v>
      </c>
      <c r="E29" s="304">
        <v>20</v>
      </c>
      <c r="F29" s="276">
        <v>116.8</v>
      </c>
      <c r="G29" s="302">
        <v>1752</v>
      </c>
      <c r="H29" s="302">
        <v>1752</v>
      </c>
      <c r="I29" s="302">
        <v>1752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76"/>
      <c r="X29" s="76"/>
      <c r="Y29" s="76"/>
      <c r="Z29" s="76"/>
    </row>
    <row r="30" spans="1:26" ht="18.600000000000001">
      <c r="A30" s="150">
        <v>9</v>
      </c>
      <c r="B30" s="288" t="s">
        <v>25</v>
      </c>
      <c r="C30" s="289" t="s">
        <v>25</v>
      </c>
      <c r="D30" s="299">
        <v>19</v>
      </c>
      <c r="E30" s="300">
        <v>19</v>
      </c>
      <c r="F30" s="277">
        <v>111.33333333333333</v>
      </c>
      <c r="G30" s="298">
        <v>1670</v>
      </c>
      <c r="H30" s="298">
        <v>1670</v>
      </c>
      <c r="I30" s="298">
        <v>1670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76"/>
      <c r="X30" s="76"/>
      <c r="Y30" s="76"/>
      <c r="Z30" s="76"/>
    </row>
    <row r="31" spans="1:26" ht="18.600000000000001">
      <c r="A31" s="150">
        <v>10</v>
      </c>
      <c r="B31" s="283" t="s">
        <v>33</v>
      </c>
      <c r="C31" s="284"/>
      <c r="D31" s="299">
        <v>17</v>
      </c>
      <c r="E31" s="300"/>
      <c r="F31" s="277">
        <v>106.33333333333333</v>
      </c>
      <c r="G31" s="353">
        <v>1595</v>
      </c>
      <c r="H31" s="354">
        <v>1595</v>
      </c>
      <c r="I31" s="355">
        <v>1595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76"/>
      <c r="X31" s="76"/>
      <c r="Y31" s="76"/>
      <c r="Z31" s="76"/>
    </row>
    <row r="32" spans="1:26" ht="18.600000000000001">
      <c r="A32" s="150">
        <v>11</v>
      </c>
      <c r="B32" s="288" t="s">
        <v>32</v>
      </c>
      <c r="C32" s="289" t="s">
        <v>32</v>
      </c>
      <c r="D32" s="299">
        <v>0</v>
      </c>
      <c r="E32" s="300">
        <v>0</v>
      </c>
      <c r="F32" s="277">
        <v>0</v>
      </c>
      <c r="G32" s="302">
        <v>1456</v>
      </c>
      <c r="H32" s="302">
        <v>1456</v>
      </c>
      <c r="I32" s="302">
        <v>1456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76"/>
      <c r="X32" s="76"/>
      <c r="Y32" s="76"/>
      <c r="Z32" s="76"/>
    </row>
    <row r="33" spans="1:26" ht="18.600000000000001">
      <c r="A33" s="152"/>
      <c r="B33" s="170" t="s">
        <v>52</v>
      </c>
      <c r="C33" s="136"/>
      <c r="D33" s="292" t="s">
        <v>43</v>
      </c>
      <c r="E33" s="292"/>
      <c r="F33" s="122" t="s">
        <v>72</v>
      </c>
      <c r="G33" s="295" t="s">
        <v>44</v>
      </c>
      <c r="H33" s="295"/>
      <c r="I33" s="29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76"/>
      <c r="X33" s="76"/>
      <c r="Y33" s="76"/>
      <c r="Z33" s="76"/>
    </row>
    <row r="34" spans="1:26" ht="18.600000000000001">
      <c r="A34" s="150">
        <v>1</v>
      </c>
      <c r="B34" s="288" t="s">
        <v>68</v>
      </c>
      <c r="C34" s="289" t="s">
        <v>68</v>
      </c>
      <c r="D34" s="305">
        <v>0</v>
      </c>
      <c r="E34" s="305" t="e">
        <v>#DIV/0!</v>
      </c>
      <c r="F34" s="277">
        <v>101.96666666666667</v>
      </c>
      <c r="G34" s="298">
        <v>1571</v>
      </c>
      <c r="H34" s="298">
        <v>1571</v>
      </c>
      <c r="I34" s="298">
        <v>1571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76"/>
      <c r="X34" s="76"/>
      <c r="Y34" s="76"/>
      <c r="Z34" s="76"/>
    </row>
    <row r="35" spans="1:26" ht="18.600000000000001">
      <c r="A35" s="13"/>
      <c r="B35" s="76"/>
      <c r="C35" s="76"/>
      <c r="D35" s="76"/>
      <c r="E35" s="76"/>
      <c r="F35" s="76"/>
      <c r="G35" s="76"/>
      <c r="H35" s="76"/>
      <c r="I35" s="7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76"/>
      <c r="X35" s="76"/>
      <c r="Y35" s="76"/>
      <c r="Z35" s="76"/>
    </row>
    <row r="36" spans="1:26" ht="18.600000000000001">
      <c r="A36" s="9"/>
      <c r="B36" s="11"/>
      <c r="C36" s="11"/>
      <c r="D36" s="12"/>
      <c r="E36" s="12"/>
      <c r="F36" s="12"/>
      <c r="G36" s="13"/>
      <c r="H36" s="6"/>
      <c r="I36" s="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76"/>
      <c r="X36" s="76"/>
      <c r="Y36" s="76"/>
      <c r="Z36" s="76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76"/>
      <c r="X37" s="76"/>
      <c r="Y37" s="76"/>
      <c r="Z37" s="76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76"/>
      <c r="X38" s="76"/>
      <c r="Y38" s="76"/>
      <c r="Z38" s="76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76"/>
      <c r="X39" s="76"/>
      <c r="Y39" s="76"/>
      <c r="Z39" s="76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76"/>
      <c r="X40" s="76"/>
      <c r="Y40" s="76"/>
      <c r="Z40" s="76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76"/>
      <c r="X41" s="76"/>
      <c r="Y41" s="76"/>
      <c r="Z41" s="76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76"/>
      <c r="X42" s="76"/>
      <c r="Y42" s="76"/>
      <c r="Z42" s="76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76"/>
      <c r="X43" s="76"/>
      <c r="Y43" s="76"/>
      <c r="Z43" s="76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76"/>
      <c r="X44" s="76"/>
      <c r="Y44" s="76"/>
      <c r="Z44" s="76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76"/>
      <c r="X45" s="76"/>
      <c r="Y45" s="76"/>
      <c r="Z45" s="76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76"/>
      <c r="X46" s="76"/>
      <c r="Y46" s="76"/>
      <c r="Z46" s="76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76"/>
      <c r="X47" s="76"/>
      <c r="Y47" s="76"/>
      <c r="Z47" s="76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76"/>
      <c r="X48" s="76"/>
      <c r="Y48" s="76"/>
      <c r="Z48" s="76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76"/>
      <c r="X49" s="76"/>
      <c r="Y49" s="76"/>
      <c r="Z49" s="76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76"/>
      <c r="X50" s="76"/>
      <c r="Y50" s="76"/>
      <c r="Z50" s="76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76"/>
      <c r="X51" s="76"/>
      <c r="Y51" s="76"/>
      <c r="Z51" s="76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76"/>
      <c r="X52" s="76"/>
      <c r="Y52" s="76"/>
      <c r="Z52" s="76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76"/>
      <c r="X53" s="76"/>
      <c r="Y53" s="76"/>
      <c r="Z53" s="76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76"/>
      <c r="X54" s="76"/>
      <c r="Y54" s="76"/>
      <c r="Z54" s="76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76"/>
      <c r="X55" s="76"/>
      <c r="Y55" s="76"/>
      <c r="Z55" s="76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76"/>
      <c r="X56" s="76"/>
      <c r="Y56" s="76"/>
      <c r="Z56" s="76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76"/>
      <c r="X57" s="76"/>
      <c r="Y57" s="76"/>
      <c r="Z57" s="76"/>
    </row>
  </sheetData>
  <mergeCells count="78">
    <mergeCell ref="B34:C34"/>
    <mergeCell ref="B32:C32"/>
    <mergeCell ref="D29:E29"/>
    <mergeCell ref="D24:E24"/>
    <mergeCell ref="D25:E25"/>
    <mergeCell ref="D34:E34"/>
    <mergeCell ref="D31:E31"/>
    <mergeCell ref="G30:I30"/>
    <mergeCell ref="G28:I28"/>
    <mergeCell ref="G29:I29"/>
    <mergeCell ref="D30:E30"/>
    <mergeCell ref="D32:E32"/>
    <mergeCell ref="D33:E33"/>
    <mergeCell ref="G32:I32"/>
    <mergeCell ref="G33:I33"/>
    <mergeCell ref="B28:C28"/>
    <mergeCell ref="B29:C29"/>
    <mergeCell ref="B30:C30"/>
    <mergeCell ref="G31:I31"/>
    <mergeCell ref="G34:I34"/>
    <mergeCell ref="G22:I22"/>
    <mergeCell ref="G23:I23"/>
    <mergeCell ref="D21:E21"/>
    <mergeCell ref="G21:I21"/>
    <mergeCell ref="D28:E28"/>
    <mergeCell ref="A1:I1"/>
    <mergeCell ref="G11:I11"/>
    <mergeCell ref="G12:I12"/>
    <mergeCell ref="D26:E26"/>
    <mergeCell ref="D27:E27"/>
    <mergeCell ref="D20:E20"/>
    <mergeCell ref="G20:I20"/>
    <mergeCell ref="G26:I26"/>
    <mergeCell ref="G27:I27"/>
    <mergeCell ref="G24:I24"/>
    <mergeCell ref="G25:I25"/>
    <mergeCell ref="D16:E16"/>
    <mergeCell ref="D17:E17"/>
    <mergeCell ref="G16:I16"/>
    <mergeCell ref="G17:I17"/>
    <mergeCell ref="D18:E18"/>
    <mergeCell ref="D19:E19"/>
    <mergeCell ref="G18:I18"/>
    <mergeCell ref="G19:I19"/>
    <mergeCell ref="D22:E22"/>
    <mergeCell ref="D23:E23"/>
    <mergeCell ref="D15:E15"/>
    <mergeCell ref="G14:I14"/>
    <mergeCell ref="G15:I15"/>
    <mergeCell ref="D12:E12"/>
    <mergeCell ref="D13:E13"/>
    <mergeCell ref="G13:I13"/>
    <mergeCell ref="D7:E7"/>
    <mergeCell ref="D11:E11"/>
    <mergeCell ref="D10:E10"/>
    <mergeCell ref="G10:I10"/>
    <mergeCell ref="D14:E14"/>
    <mergeCell ref="D2:E2"/>
    <mergeCell ref="D3:E3"/>
    <mergeCell ref="G3:I3"/>
    <mergeCell ref="G2:I2"/>
    <mergeCell ref="B22:C22"/>
    <mergeCell ref="G6:I6"/>
    <mergeCell ref="G7:I7"/>
    <mergeCell ref="D6:E6"/>
    <mergeCell ref="D4:E4"/>
    <mergeCell ref="D5:E5"/>
    <mergeCell ref="G4:I4"/>
    <mergeCell ref="G5:I5"/>
    <mergeCell ref="D8:E8"/>
    <mergeCell ref="D9:E9"/>
    <mergeCell ref="G8:I8"/>
    <mergeCell ref="G9:I9"/>
    <mergeCell ref="B23:C23"/>
    <mergeCell ref="B24:C24"/>
    <mergeCell ref="B25:C25"/>
    <mergeCell ref="B26:C26"/>
    <mergeCell ref="B27:C2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E01B2-54F7-4F15-B206-66AB67B3DD45}">
  <dimension ref="A1:AG69"/>
  <sheetViews>
    <sheetView workbookViewId="0">
      <selection activeCell="H41" sqref="H41"/>
    </sheetView>
  </sheetViews>
  <sheetFormatPr defaultRowHeight="14.4"/>
  <cols>
    <col min="1" max="1" width="4.44140625" customWidth="1"/>
    <col min="2" max="2" width="26.109375" customWidth="1"/>
  </cols>
  <sheetData>
    <row r="1" spans="1:33" ht="18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96" t="s">
        <v>67</v>
      </c>
      <c r="P1" s="96"/>
      <c r="Q1" s="96"/>
      <c r="R1" s="97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18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96" t="s">
        <v>47</v>
      </c>
      <c r="P2" s="96"/>
      <c r="Q2" s="96"/>
      <c r="R2" s="97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</row>
    <row r="4" spans="1:33" ht="15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</row>
    <row r="5" spans="1:33" ht="17.399999999999999">
      <c r="A5" s="76"/>
      <c r="B5" s="179"/>
      <c r="C5" s="180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2"/>
      <c r="S5" s="76"/>
      <c r="T5" s="76"/>
      <c r="U5" s="76"/>
      <c r="V5" s="195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3" ht="17.399999999999999">
      <c r="A6" s="76"/>
      <c r="B6" s="183" t="s">
        <v>56</v>
      </c>
      <c r="C6" s="184" t="s">
        <v>57</v>
      </c>
      <c r="D6" s="269">
        <v>45182</v>
      </c>
      <c r="E6" s="269">
        <v>45196</v>
      </c>
      <c r="F6" s="269">
        <v>45210</v>
      </c>
      <c r="G6" s="269"/>
      <c r="H6" s="269"/>
      <c r="I6" s="269"/>
      <c r="J6" s="269"/>
      <c r="K6" s="269"/>
      <c r="L6" s="270"/>
      <c r="M6" s="269"/>
      <c r="N6" s="269"/>
      <c r="O6" s="269"/>
      <c r="P6" s="269"/>
      <c r="Q6" s="269"/>
      <c r="R6" s="271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33" ht="17.399999999999999">
      <c r="A7" s="95">
        <v>1</v>
      </c>
      <c r="B7" s="185" t="s">
        <v>4</v>
      </c>
      <c r="C7" s="184">
        <v>57</v>
      </c>
      <c r="D7" s="186">
        <v>19</v>
      </c>
      <c r="E7" s="186">
        <v>19</v>
      </c>
      <c r="F7" s="186">
        <v>19</v>
      </c>
      <c r="G7" s="186">
        <v>0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7">
        <v>0</v>
      </c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1:33" ht="17.399999999999999">
      <c r="A8" s="95">
        <v>2</v>
      </c>
      <c r="B8" s="185" t="s">
        <v>3</v>
      </c>
      <c r="C8" s="184">
        <v>56</v>
      </c>
      <c r="D8" s="186">
        <v>18</v>
      </c>
      <c r="E8" s="186">
        <v>19</v>
      </c>
      <c r="F8" s="186">
        <v>19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7">
        <v>0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ht="17.399999999999999">
      <c r="A9" s="95">
        <v>3</v>
      </c>
      <c r="B9" s="185" t="s">
        <v>20</v>
      </c>
      <c r="C9" s="184">
        <v>54</v>
      </c>
      <c r="D9" s="186">
        <v>19</v>
      </c>
      <c r="E9" s="186">
        <v>17</v>
      </c>
      <c r="F9" s="186">
        <v>18</v>
      </c>
      <c r="G9" s="186">
        <v>0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86">
        <v>0</v>
      </c>
      <c r="Q9" s="186">
        <v>0</v>
      </c>
      <c r="R9" s="187">
        <v>0</v>
      </c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</row>
    <row r="10" spans="1:33" ht="17.399999999999999">
      <c r="A10" s="95">
        <v>4</v>
      </c>
      <c r="B10" s="185" t="s">
        <v>19</v>
      </c>
      <c r="C10" s="184">
        <v>54</v>
      </c>
      <c r="D10" s="186">
        <v>18</v>
      </c>
      <c r="E10" s="186">
        <v>17</v>
      </c>
      <c r="F10" s="186">
        <v>19</v>
      </c>
      <c r="G10" s="186">
        <v>0</v>
      </c>
      <c r="H10" s="186">
        <v>0</v>
      </c>
      <c r="I10" s="186">
        <v>0</v>
      </c>
      <c r="J10" s="186">
        <v>0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6">
        <v>0</v>
      </c>
      <c r="R10" s="187">
        <v>0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</row>
    <row r="11" spans="1:33" ht="17.399999999999999">
      <c r="A11" s="95">
        <v>5</v>
      </c>
      <c r="B11" s="185" t="s">
        <v>18</v>
      </c>
      <c r="C11" s="184">
        <v>51</v>
      </c>
      <c r="D11" s="186">
        <v>17</v>
      </c>
      <c r="E11" s="186">
        <v>18</v>
      </c>
      <c r="F11" s="186">
        <v>16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7">
        <v>0</v>
      </c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</row>
    <row r="12" spans="1:33" ht="17.399999999999999">
      <c r="A12" s="95">
        <v>6</v>
      </c>
      <c r="B12" s="185" t="s">
        <v>11</v>
      </c>
      <c r="C12" s="184">
        <v>49</v>
      </c>
      <c r="D12" s="186">
        <v>14</v>
      </c>
      <c r="E12" s="186">
        <v>18</v>
      </c>
      <c r="F12" s="186">
        <v>17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v>0</v>
      </c>
      <c r="R12" s="187">
        <v>0</v>
      </c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</row>
    <row r="13" spans="1:33" ht="17.399999999999999">
      <c r="A13" s="95">
        <v>7</v>
      </c>
      <c r="B13" s="185" t="s">
        <v>45</v>
      </c>
      <c r="C13" s="184">
        <v>32</v>
      </c>
      <c r="D13" s="186">
        <v>15</v>
      </c>
      <c r="E13" s="186">
        <v>0</v>
      </c>
      <c r="F13" s="186">
        <v>17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7">
        <v>0</v>
      </c>
      <c r="S13" s="76"/>
      <c r="T13" s="76"/>
      <c r="U13" s="195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</row>
    <row r="14" spans="1:33" ht="17.399999999999999">
      <c r="A14" s="95">
        <v>8</v>
      </c>
      <c r="B14" s="185" t="s">
        <v>46</v>
      </c>
      <c r="C14" s="184">
        <v>18</v>
      </c>
      <c r="D14" s="186">
        <v>4</v>
      </c>
      <c r="E14" s="186">
        <v>0</v>
      </c>
      <c r="F14" s="186">
        <v>14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7">
        <v>0</v>
      </c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</row>
    <row r="15" spans="1:33" ht="17.399999999999999">
      <c r="A15" s="95"/>
      <c r="B15" s="183" t="s">
        <v>54</v>
      </c>
      <c r="C15" s="184"/>
      <c r="D15" s="269">
        <v>45182</v>
      </c>
      <c r="E15" s="269">
        <v>45196</v>
      </c>
      <c r="F15" s="269">
        <v>45210</v>
      </c>
      <c r="G15" s="188"/>
      <c r="H15" s="188"/>
      <c r="I15" s="188"/>
      <c r="J15" s="188"/>
      <c r="K15" s="188"/>
      <c r="L15" s="189"/>
      <c r="M15" s="188"/>
      <c r="N15" s="188"/>
      <c r="O15" s="188"/>
      <c r="P15" s="188"/>
      <c r="Q15" s="188"/>
      <c r="R15" s="190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</row>
    <row r="16" spans="1:33" ht="17.399999999999999">
      <c r="A16" s="95">
        <v>1</v>
      </c>
      <c r="B16" s="185" t="s">
        <v>23</v>
      </c>
      <c r="C16" s="184">
        <v>58</v>
      </c>
      <c r="D16" s="186">
        <v>18</v>
      </c>
      <c r="E16" s="186">
        <v>20</v>
      </c>
      <c r="F16" s="186">
        <v>20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7">
        <v>0</v>
      </c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3" ht="17.399999999999999">
      <c r="A17" s="95">
        <v>2</v>
      </c>
      <c r="B17" s="185" t="s">
        <v>24</v>
      </c>
      <c r="C17" s="184">
        <v>58</v>
      </c>
      <c r="D17" s="186">
        <v>18</v>
      </c>
      <c r="E17" s="186">
        <v>20</v>
      </c>
      <c r="F17" s="186">
        <v>20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7">
        <v>0</v>
      </c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</row>
    <row r="18" spans="1:33" ht="17.399999999999999">
      <c r="A18" s="95">
        <v>3</v>
      </c>
      <c r="B18" s="185" t="s">
        <v>60</v>
      </c>
      <c r="C18" s="184">
        <v>57</v>
      </c>
      <c r="D18" s="186">
        <v>18</v>
      </c>
      <c r="E18" s="186">
        <v>19</v>
      </c>
      <c r="F18" s="186">
        <v>20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7">
        <v>0</v>
      </c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ht="17.399999999999999">
      <c r="A19" s="95">
        <v>4</v>
      </c>
      <c r="B19" s="185" t="s">
        <v>41</v>
      </c>
      <c r="C19" s="184">
        <v>57</v>
      </c>
      <c r="D19" s="186">
        <v>17</v>
      </c>
      <c r="E19" s="186">
        <v>20</v>
      </c>
      <c r="F19" s="186">
        <v>20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  <c r="R19" s="187">
        <v>0</v>
      </c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</row>
    <row r="20" spans="1:33" ht="17.399999999999999">
      <c r="A20" s="95">
        <v>5</v>
      </c>
      <c r="B20" s="185" t="s">
        <v>21</v>
      </c>
      <c r="C20" s="184">
        <v>56</v>
      </c>
      <c r="D20" s="186">
        <v>18</v>
      </c>
      <c r="E20" s="186">
        <v>19</v>
      </c>
      <c r="F20" s="186">
        <v>19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6">
        <v>0</v>
      </c>
      <c r="N20" s="186">
        <v>0</v>
      </c>
      <c r="O20" s="186">
        <v>0</v>
      </c>
      <c r="P20" s="186">
        <v>0</v>
      </c>
      <c r="Q20" s="186">
        <v>0</v>
      </c>
      <c r="R20" s="187">
        <v>0</v>
      </c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</row>
    <row r="21" spans="1:33" ht="17.399999999999999">
      <c r="A21" s="95">
        <v>6</v>
      </c>
      <c r="B21" s="185" t="s">
        <v>26</v>
      </c>
      <c r="C21" s="184">
        <v>56</v>
      </c>
      <c r="D21" s="186">
        <v>17</v>
      </c>
      <c r="E21" s="186">
        <v>20</v>
      </c>
      <c r="F21" s="186">
        <v>19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7">
        <v>0</v>
      </c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</row>
    <row r="22" spans="1:33" ht="17.399999999999999">
      <c r="A22" s="95">
        <v>7</v>
      </c>
      <c r="B22" s="185" t="s">
        <v>49</v>
      </c>
      <c r="C22" s="184">
        <v>40</v>
      </c>
      <c r="D22" s="186">
        <v>0</v>
      </c>
      <c r="E22" s="186">
        <v>20</v>
      </c>
      <c r="F22" s="186">
        <v>20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7">
        <v>0</v>
      </c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</row>
    <row r="23" spans="1:33" ht="17.399999999999999">
      <c r="A23" s="95">
        <v>8</v>
      </c>
      <c r="B23" s="185" t="s">
        <v>50</v>
      </c>
      <c r="C23" s="184">
        <v>39</v>
      </c>
      <c r="D23" s="186">
        <v>0</v>
      </c>
      <c r="E23" s="186">
        <v>20</v>
      </c>
      <c r="F23" s="186">
        <v>19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7">
        <v>0</v>
      </c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</row>
    <row r="24" spans="1:33" ht="17.399999999999999">
      <c r="A24" s="95">
        <v>9</v>
      </c>
      <c r="B24" s="185" t="s">
        <v>22</v>
      </c>
      <c r="C24" s="184">
        <v>37</v>
      </c>
      <c r="D24" s="186">
        <v>19</v>
      </c>
      <c r="E24" s="186">
        <v>0</v>
      </c>
      <c r="F24" s="186">
        <v>18</v>
      </c>
      <c r="G24" s="186">
        <v>0</v>
      </c>
      <c r="H24" s="186">
        <v>0</v>
      </c>
      <c r="I24" s="186">
        <v>0</v>
      </c>
      <c r="J24" s="186">
        <v>0</v>
      </c>
      <c r="K24" s="186">
        <v>0</v>
      </c>
      <c r="L24" s="186">
        <v>0</v>
      </c>
      <c r="M24" s="186">
        <v>0</v>
      </c>
      <c r="N24" s="186">
        <v>0</v>
      </c>
      <c r="O24" s="186">
        <v>0</v>
      </c>
      <c r="P24" s="186">
        <v>0</v>
      </c>
      <c r="Q24" s="186">
        <v>0</v>
      </c>
      <c r="R24" s="187">
        <v>0</v>
      </c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</row>
    <row r="25" spans="1:33" ht="17.399999999999999">
      <c r="A25" s="95"/>
      <c r="B25" s="183" t="s">
        <v>55</v>
      </c>
      <c r="C25" s="184"/>
      <c r="D25" s="269">
        <v>45182</v>
      </c>
      <c r="E25" s="269">
        <v>45196</v>
      </c>
      <c r="F25" s="269">
        <v>45210</v>
      </c>
      <c r="G25" s="188"/>
      <c r="H25" s="188"/>
      <c r="I25" s="188"/>
      <c r="J25" s="188"/>
      <c r="K25" s="188"/>
      <c r="L25" s="189"/>
      <c r="M25" s="188"/>
      <c r="N25" s="188"/>
      <c r="O25" s="188"/>
      <c r="P25" s="188"/>
      <c r="Q25" s="188"/>
      <c r="R25" s="190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</row>
    <row r="26" spans="1:33" ht="17.399999999999999">
      <c r="A26" s="95">
        <v>1</v>
      </c>
      <c r="B26" s="185" t="s">
        <v>53</v>
      </c>
      <c r="C26" s="184">
        <v>60</v>
      </c>
      <c r="D26" s="186">
        <v>20</v>
      </c>
      <c r="E26" s="186">
        <v>20</v>
      </c>
      <c r="F26" s="186">
        <v>20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7">
        <v>0</v>
      </c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</row>
    <row r="27" spans="1:33" ht="17.399999999999999">
      <c r="A27" s="95">
        <v>2</v>
      </c>
      <c r="B27" s="185" t="s">
        <v>29</v>
      </c>
      <c r="C27" s="184">
        <v>59</v>
      </c>
      <c r="D27" s="186">
        <v>20</v>
      </c>
      <c r="E27" s="186">
        <v>19</v>
      </c>
      <c r="F27" s="186">
        <v>20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0</v>
      </c>
      <c r="O27" s="186">
        <v>0</v>
      </c>
      <c r="P27" s="186">
        <v>0</v>
      </c>
      <c r="Q27" s="186">
        <v>0</v>
      </c>
      <c r="R27" s="187">
        <v>0</v>
      </c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</row>
    <row r="28" spans="1:33" ht="17.399999999999999">
      <c r="A28" s="95">
        <v>3</v>
      </c>
      <c r="B28" s="185" t="s">
        <v>35</v>
      </c>
      <c r="C28" s="184">
        <v>57</v>
      </c>
      <c r="D28" s="186">
        <v>19</v>
      </c>
      <c r="E28" s="186">
        <v>20</v>
      </c>
      <c r="F28" s="186">
        <v>18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7">
        <v>0</v>
      </c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</row>
    <row r="29" spans="1:33" ht="17.399999999999999">
      <c r="A29" s="95">
        <v>4</v>
      </c>
      <c r="B29" s="185" t="s">
        <v>28</v>
      </c>
      <c r="C29" s="184">
        <v>40</v>
      </c>
      <c r="D29" s="186">
        <v>20</v>
      </c>
      <c r="E29" s="186">
        <v>0</v>
      </c>
      <c r="F29" s="186">
        <v>20</v>
      </c>
      <c r="G29" s="186">
        <v>0</v>
      </c>
      <c r="H29" s="186">
        <v>0</v>
      </c>
      <c r="I29" s="186">
        <v>0</v>
      </c>
      <c r="J29" s="186">
        <v>0</v>
      </c>
      <c r="K29" s="186">
        <v>0</v>
      </c>
      <c r="L29" s="186">
        <v>0</v>
      </c>
      <c r="M29" s="186">
        <v>0</v>
      </c>
      <c r="N29" s="186">
        <v>0</v>
      </c>
      <c r="O29" s="186">
        <v>0</v>
      </c>
      <c r="P29" s="186">
        <v>0</v>
      </c>
      <c r="Q29" s="186">
        <v>0</v>
      </c>
      <c r="R29" s="187">
        <v>0</v>
      </c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</row>
    <row r="30" spans="1:33" ht="17.399999999999999">
      <c r="A30" s="95">
        <v>5</v>
      </c>
      <c r="B30" s="185" t="s">
        <v>31</v>
      </c>
      <c r="C30" s="184">
        <v>39</v>
      </c>
      <c r="D30" s="186">
        <v>0</v>
      </c>
      <c r="E30" s="186">
        <v>20</v>
      </c>
      <c r="F30" s="186">
        <v>19</v>
      </c>
      <c r="G30" s="186">
        <v>0</v>
      </c>
      <c r="H30" s="186">
        <v>0</v>
      </c>
      <c r="I30" s="186">
        <v>0</v>
      </c>
      <c r="J30" s="186">
        <v>0</v>
      </c>
      <c r="K30" s="186">
        <v>0</v>
      </c>
      <c r="L30" s="186">
        <v>0</v>
      </c>
      <c r="M30" s="186">
        <v>0</v>
      </c>
      <c r="N30" s="186">
        <v>0</v>
      </c>
      <c r="O30" s="186">
        <v>0</v>
      </c>
      <c r="P30" s="186">
        <v>0</v>
      </c>
      <c r="Q30" s="186">
        <v>0</v>
      </c>
      <c r="R30" s="187">
        <v>0</v>
      </c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</row>
    <row r="31" spans="1:33" ht="17.399999999999999">
      <c r="A31" s="95">
        <v>6</v>
      </c>
      <c r="B31" s="185" t="s">
        <v>34</v>
      </c>
      <c r="C31" s="184">
        <v>39</v>
      </c>
      <c r="D31" s="186">
        <v>19</v>
      </c>
      <c r="E31" s="186">
        <v>0</v>
      </c>
      <c r="F31" s="186">
        <v>20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186">
        <v>0</v>
      </c>
      <c r="N31" s="186">
        <v>0</v>
      </c>
      <c r="O31" s="186">
        <v>0</v>
      </c>
      <c r="P31" s="186">
        <v>0</v>
      </c>
      <c r="Q31" s="186">
        <v>0</v>
      </c>
      <c r="R31" s="187">
        <v>0</v>
      </c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</row>
    <row r="32" spans="1:33" ht="17.399999999999999">
      <c r="A32" s="95">
        <v>7</v>
      </c>
      <c r="B32" s="185" t="s">
        <v>66</v>
      </c>
      <c r="C32" s="184">
        <v>36</v>
      </c>
      <c r="D32" s="186">
        <v>15</v>
      </c>
      <c r="E32" s="186">
        <v>15</v>
      </c>
      <c r="F32" s="186">
        <v>6</v>
      </c>
      <c r="G32" s="186">
        <v>0</v>
      </c>
      <c r="H32" s="186">
        <v>0</v>
      </c>
      <c r="I32" s="186">
        <v>0</v>
      </c>
      <c r="J32" s="186">
        <v>0</v>
      </c>
      <c r="K32" s="186">
        <v>0</v>
      </c>
      <c r="L32" s="186">
        <v>0</v>
      </c>
      <c r="M32" s="186">
        <v>0</v>
      </c>
      <c r="N32" s="186">
        <v>0</v>
      </c>
      <c r="O32" s="186">
        <v>0</v>
      </c>
      <c r="P32" s="186">
        <v>0</v>
      </c>
      <c r="Q32" s="186">
        <v>0</v>
      </c>
      <c r="R32" s="187">
        <v>0</v>
      </c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</row>
    <row r="33" spans="1:33" ht="17.399999999999999">
      <c r="A33" s="95">
        <v>8</v>
      </c>
      <c r="B33" s="185" t="s">
        <v>30</v>
      </c>
      <c r="C33" s="184">
        <v>20</v>
      </c>
      <c r="D33" s="186">
        <v>0</v>
      </c>
      <c r="E33" s="186">
        <v>0</v>
      </c>
      <c r="F33" s="186">
        <v>20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7">
        <v>0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</row>
    <row r="34" spans="1:33" ht="17.399999999999999">
      <c r="A34" s="95">
        <v>9</v>
      </c>
      <c r="B34" s="185" t="s">
        <v>25</v>
      </c>
      <c r="C34" s="184">
        <v>19</v>
      </c>
      <c r="D34" s="186">
        <v>0</v>
      </c>
      <c r="E34" s="186">
        <v>19</v>
      </c>
      <c r="F34" s="186">
        <v>0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  <c r="M34" s="186">
        <v>0</v>
      </c>
      <c r="N34" s="186">
        <v>0</v>
      </c>
      <c r="O34" s="186">
        <v>0</v>
      </c>
      <c r="P34" s="186">
        <v>0</v>
      </c>
      <c r="Q34" s="186">
        <v>0</v>
      </c>
      <c r="R34" s="187">
        <v>0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</row>
    <row r="35" spans="1:33" ht="17.399999999999999">
      <c r="A35" s="95">
        <v>10</v>
      </c>
      <c r="B35" s="185" t="s">
        <v>33</v>
      </c>
      <c r="C35" s="184">
        <v>17</v>
      </c>
      <c r="D35" s="186">
        <v>17</v>
      </c>
      <c r="E35" s="186">
        <v>0</v>
      </c>
      <c r="F35" s="186">
        <v>0</v>
      </c>
      <c r="G35" s="186">
        <v>0</v>
      </c>
      <c r="H35" s="186">
        <v>0</v>
      </c>
      <c r="I35" s="186">
        <v>0</v>
      </c>
      <c r="J35" s="186">
        <v>0</v>
      </c>
      <c r="K35" s="186">
        <v>0</v>
      </c>
      <c r="L35" s="186">
        <v>0</v>
      </c>
      <c r="M35" s="186">
        <v>0</v>
      </c>
      <c r="N35" s="186">
        <v>0</v>
      </c>
      <c r="O35" s="186">
        <v>0</v>
      </c>
      <c r="P35" s="186">
        <v>0</v>
      </c>
      <c r="Q35" s="186">
        <v>0</v>
      </c>
      <c r="R35" s="187">
        <v>0</v>
      </c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</row>
    <row r="36" spans="1:33" ht="18" thickBot="1">
      <c r="A36" s="95">
        <v>11</v>
      </c>
      <c r="B36" s="191" t="s">
        <v>32</v>
      </c>
      <c r="C36" s="192">
        <v>0</v>
      </c>
      <c r="D36" s="193">
        <v>0</v>
      </c>
      <c r="E36" s="193">
        <v>0</v>
      </c>
      <c r="F36" s="193">
        <v>0</v>
      </c>
      <c r="G36" s="193">
        <v>0</v>
      </c>
      <c r="H36" s="193">
        <v>0</v>
      </c>
      <c r="I36" s="193">
        <v>0</v>
      </c>
      <c r="J36" s="193">
        <v>0</v>
      </c>
      <c r="K36" s="193">
        <v>0</v>
      </c>
      <c r="L36" s="193">
        <v>0</v>
      </c>
      <c r="M36" s="193">
        <v>0</v>
      </c>
      <c r="N36" s="193">
        <v>0</v>
      </c>
      <c r="O36" s="193">
        <v>0</v>
      </c>
      <c r="P36" s="193">
        <v>0</v>
      </c>
      <c r="Q36" s="193">
        <v>0</v>
      </c>
      <c r="R36" s="194">
        <v>0</v>
      </c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</row>
    <row r="37" spans="1:33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</row>
    <row r="38" spans="1:33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</row>
    <row r="39" spans="1:33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</row>
    <row r="40" spans="1:33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</row>
    <row r="41" spans="1:33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</row>
    <row r="42" spans="1:33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</row>
    <row r="43" spans="1:33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</row>
    <row r="44" spans="1:33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</row>
    <row r="45" spans="1:33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</row>
    <row r="46" spans="1:33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</row>
    <row r="47" spans="1:33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</row>
    <row r="48" spans="1:33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</row>
    <row r="49" spans="1:33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</row>
    <row r="50" spans="1:33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</row>
    <row r="51" spans="1:33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</row>
    <row r="52" spans="1:33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</row>
    <row r="53" spans="1:33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</row>
    <row r="54" spans="1:33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</row>
    <row r="55" spans="1:33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</row>
    <row r="56" spans="1:33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</row>
    <row r="57" spans="1:33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</row>
    <row r="58" spans="1:33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</row>
    <row r="59" spans="1:33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</row>
    <row r="60" spans="1:33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</row>
    <row r="61" spans="1:33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</row>
    <row r="62" spans="1:33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</row>
    <row r="63" spans="1:33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</row>
    <row r="64" spans="1:33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</row>
    <row r="65" spans="1:33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</row>
    <row r="66" spans="1:33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</row>
    <row r="67" spans="1:3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</row>
    <row r="68" spans="1:33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</row>
    <row r="69" spans="1:33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FFA8-9AEC-427E-A53C-CD88D0B11405}">
  <dimension ref="A1:AA83"/>
  <sheetViews>
    <sheetView workbookViewId="0">
      <selection activeCell="L39" sqref="L39"/>
    </sheetView>
  </sheetViews>
  <sheetFormatPr defaultRowHeight="14.4"/>
  <cols>
    <col min="1" max="1" width="4.109375" customWidth="1"/>
    <col min="2" max="2" width="27.6640625" customWidth="1"/>
    <col min="3" max="17" width="9.5546875" customWidth="1"/>
    <col min="18" max="18" width="9.88671875" customWidth="1"/>
    <col min="19" max="19" width="15.33203125" customWidth="1"/>
  </cols>
  <sheetData>
    <row r="1" spans="1:27" ht="21.6" thickBot="1">
      <c r="A1" s="196"/>
      <c r="B1" s="196"/>
      <c r="C1" s="307" t="s">
        <v>1</v>
      </c>
      <c r="D1" s="307"/>
      <c r="E1" s="196"/>
      <c r="F1" s="196"/>
      <c r="G1" s="196"/>
      <c r="H1" s="196"/>
      <c r="I1" s="197"/>
      <c r="J1" s="197"/>
      <c r="K1" s="197"/>
      <c r="L1" s="197"/>
      <c r="M1" s="197"/>
      <c r="N1" s="196"/>
      <c r="O1" s="196"/>
      <c r="P1" s="196"/>
      <c r="Q1" s="198"/>
      <c r="R1" s="198"/>
      <c r="S1" s="198"/>
      <c r="T1" s="32"/>
      <c r="U1" s="32"/>
      <c r="V1" s="33"/>
      <c r="W1" s="1"/>
      <c r="X1" s="1"/>
      <c r="Y1" s="1"/>
      <c r="Z1" s="1"/>
      <c r="AA1" s="1"/>
    </row>
    <row r="2" spans="1:27" ht="16.2">
      <c r="A2" s="199"/>
      <c r="B2" s="200" t="s">
        <v>0</v>
      </c>
      <c r="C2" s="228">
        <v>45182</v>
      </c>
      <c r="D2" s="228">
        <v>45196</v>
      </c>
      <c r="E2" s="228">
        <v>45210</v>
      </c>
      <c r="F2" s="228"/>
      <c r="G2" s="228"/>
      <c r="H2" s="228"/>
      <c r="I2" s="229"/>
      <c r="J2" s="230"/>
      <c r="K2" s="230"/>
      <c r="L2" s="230"/>
      <c r="M2" s="230"/>
      <c r="N2" s="228"/>
      <c r="O2" s="228"/>
      <c r="P2" s="228"/>
      <c r="Q2" s="231"/>
      <c r="R2" s="201" t="s">
        <v>10</v>
      </c>
      <c r="S2" s="202" t="s">
        <v>12</v>
      </c>
      <c r="T2" s="5"/>
      <c r="U2" s="34"/>
      <c r="V2" s="7"/>
      <c r="W2" s="35"/>
      <c r="X2" s="1"/>
      <c r="Y2" s="1"/>
      <c r="Z2" s="1"/>
      <c r="AA2" s="1"/>
    </row>
    <row r="3" spans="1:27" ht="16.2">
      <c r="A3" s="203">
        <v>1</v>
      </c>
      <c r="B3" s="207" t="s">
        <v>45</v>
      </c>
      <c r="C3" s="208">
        <v>1960</v>
      </c>
      <c r="D3" s="209">
        <v>0</v>
      </c>
      <c r="E3" s="209">
        <v>2022</v>
      </c>
      <c r="F3" s="209"/>
      <c r="G3" s="209"/>
      <c r="H3" s="209"/>
      <c r="I3" s="205"/>
      <c r="J3" s="205"/>
      <c r="K3" s="205"/>
      <c r="L3" s="205"/>
      <c r="M3" s="210"/>
      <c r="N3" s="211"/>
      <c r="O3" s="211"/>
      <c r="P3" s="211"/>
      <c r="Q3" s="211"/>
      <c r="R3" s="205">
        <f>SUM(C3:Q3)</f>
        <v>3982</v>
      </c>
      <c r="S3" s="206">
        <f>SUM(C3:Q3)/30</f>
        <v>132.73333333333332</v>
      </c>
      <c r="T3" s="36"/>
      <c r="U3" s="37"/>
      <c r="V3" s="36"/>
      <c r="W3" s="37"/>
      <c r="X3" s="1"/>
      <c r="Y3" s="1"/>
      <c r="Z3" s="1"/>
      <c r="AA3" s="1"/>
    </row>
    <row r="4" spans="1:27" ht="16.2">
      <c r="A4" s="203">
        <v>2</v>
      </c>
      <c r="B4" s="207" t="s">
        <v>46</v>
      </c>
      <c r="C4" s="208">
        <v>1909</v>
      </c>
      <c r="D4" s="209">
        <v>0</v>
      </c>
      <c r="E4" s="209">
        <v>2049</v>
      </c>
      <c r="F4" s="209"/>
      <c r="G4" s="209"/>
      <c r="H4" s="209"/>
      <c r="I4" s="205"/>
      <c r="J4" s="205"/>
      <c r="K4" s="205"/>
      <c r="L4" s="205"/>
      <c r="M4" s="210"/>
      <c r="N4" s="211"/>
      <c r="O4" s="211"/>
      <c r="P4" s="211"/>
      <c r="Q4" s="211"/>
      <c r="R4" s="205">
        <f>SUM(C4:Q4)</f>
        <v>3958</v>
      </c>
      <c r="S4" s="206">
        <f>SUM(C4:Q4)/30</f>
        <v>131.93333333333334</v>
      </c>
      <c r="T4" s="36"/>
      <c r="U4" s="37"/>
      <c r="V4" s="36"/>
      <c r="W4" s="37"/>
      <c r="X4" s="1"/>
      <c r="Y4" s="1"/>
      <c r="Z4" s="1"/>
      <c r="AA4" s="1"/>
    </row>
    <row r="5" spans="1:27" ht="16.2">
      <c r="A5" s="203">
        <v>3</v>
      </c>
      <c r="B5" s="207" t="s">
        <v>11</v>
      </c>
      <c r="C5" s="208">
        <v>1881</v>
      </c>
      <c r="D5" s="209">
        <v>1986</v>
      </c>
      <c r="E5" s="209">
        <v>1977</v>
      </c>
      <c r="F5" s="209"/>
      <c r="G5" s="209"/>
      <c r="H5" s="209"/>
      <c r="I5" s="205"/>
      <c r="J5" s="205"/>
      <c r="K5" s="205"/>
      <c r="L5" s="205"/>
      <c r="M5" s="210"/>
      <c r="N5" s="211"/>
      <c r="O5" s="211"/>
      <c r="P5" s="211"/>
      <c r="Q5" s="211"/>
      <c r="R5" s="205">
        <f>SUM(C5:Q5)</f>
        <v>5844</v>
      </c>
      <c r="S5" s="206">
        <f>SUM(C5:Q5)/45</f>
        <v>129.86666666666667</v>
      </c>
      <c r="T5" s="36"/>
      <c r="U5" s="37"/>
      <c r="V5" s="36"/>
      <c r="W5" s="37"/>
      <c r="X5" s="1"/>
      <c r="Y5" s="1"/>
      <c r="Z5" s="1"/>
      <c r="AA5" s="1"/>
    </row>
    <row r="6" spans="1:27" ht="16.2">
      <c r="A6" s="203">
        <v>4</v>
      </c>
      <c r="B6" s="207" t="s">
        <v>4</v>
      </c>
      <c r="C6" s="208">
        <v>1871</v>
      </c>
      <c r="D6" s="209">
        <v>1949</v>
      </c>
      <c r="E6" s="209">
        <v>1938</v>
      </c>
      <c r="F6" s="209"/>
      <c r="G6" s="209"/>
      <c r="H6" s="209"/>
      <c r="I6" s="205"/>
      <c r="J6" s="205"/>
      <c r="K6" s="205"/>
      <c r="L6" s="205"/>
      <c r="M6" s="210"/>
      <c r="N6" s="211"/>
      <c r="O6" s="211"/>
      <c r="P6" s="211"/>
      <c r="Q6" s="211"/>
      <c r="R6" s="205">
        <f>SUM(C6:Q6)</f>
        <v>5758</v>
      </c>
      <c r="S6" s="206">
        <f>SUM(C6:Q6)/45</f>
        <v>127.95555555555555</v>
      </c>
      <c r="T6" s="36"/>
      <c r="U6" s="36"/>
      <c r="V6" s="36"/>
      <c r="W6" s="37"/>
      <c r="X6" s="1"/>
      <c r="Y6" s="1"/>
      <c r="Z6" s="1"/>
      <c r="AA6" s="1"/>
    </row>
    <row r="7" spans="1:27" ht="16.2">
      <c r="A7" s="203">
        <v>5</v>
      </c>
      <c r="B7" s="207" t="s">
        <v>3</v>
      </c>
      <c r="C7" s="208">
        <v>1885</v>
      </c>
      <c r="D7" s="209">
        <v>1917</v>
      </c>
      <c r="E7" s="209">
        <v>1895</v>
      </c>
      <c r="F7" s="209"/>
      <c r="G7" s="209"/>
      <c r="H7" s="209"/>
      <c r="I7" s="205"/>
      <c r="J7" s="205"/>
      <c r="K7" s="205"/>
      <c r="L7" s="205"/>
      <c r="M7" s="210"/>
      <c r="N7" s="211"/>
      <c r="O7" s="211"/>
      <c r="P7" s="211"/>
      <c r="Q7" s="211"/>
      <c r="R7" s="205">
        <f>SUM(C7:Q7)</f>
        <v>5697</v>
      </c>
      <c r="S7" s="206">
        <f>SUM(C7:Q7)/45</f>
        <v>126.6</v>
      </c>
      <c r="T7" s="36"/>
      <c r="U7" s="36"/>
      <c r="V7" s="36"/>
      <c r="W7" s="37"/>
      <c r="X7" s="1"/>
      <c r="Y7" s="1"/>
      <c r="Z7" s="1"/>
      <c r="AA7" s="1"/>
    </row>
    <row r="8" spans="1:27" ht="16.2">
      <c r="A8" s="203">
        <v>6</v>
      </c>
      <c r="B8" s="204" t="s">
        <v>20</v>
      </c>
      <c r="C8" s="205">
        <v>1872</v>
      </c>
      <c r="D8" s="205">
        <v>1931</v>
      </c>
      <c r="E8" s="205">
        <v>1876</v>
      </c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>
        <f>SUM(C8:Q8)</f>
        <v>5679</v>
      </c>
      <c r="S8" s="206">
        <f>SUM(C8:Q8)/45</f>
        <v>126.2</v>
      </c>
      <c r="T8" s="36"/>
      <c r="U8" s="36"/>
      <c r="V8" s="36"/>
      <c r="W8" s="37"/>
      <c r="X8" s="1"/>
      <c r="Y8" s="1"/>
      <c r="Z8" s="1"/>
      <c r="AA8" s="1"/>
    </row>
    <row r="9" spans="1:27" ht="16.2">
      <c r="A9" s="203">
        <v>7</v>
      </c>
      <c r="B9" s="207" t="s">
        <v>19</v>
      </c>
      <c r="C9" s="208">
        <v>1883</v>
      </c>
      <c r="D9" s="209">
        <v>1857</v>
      </c>
      <c r="E9" s="209">
        <v>1888</v>
      </c>
      <c r="F9" s="209"/>
      <c r="G9" s="209"/>
      <c r="H9" s="209"/>
      <c r="I9" s="205"/>
      <c r="J9" s="205"/>
      <c r="K9" s="205"/>
      <c r="L9" s="205"/>
      <c r="M9" s="210"/>
      <c r="N9" s="211"/>
      <c r="O9" s="211"/>
      <c r="P9" s="211"/>
      <c r="Q9" s="211"/>
      <c r="R9" s="205">
        <f>SUM(C9:Q9)</f>
        <v>5628</v>
      </c>
      <c r="S9" s="206">
        <f>SUM(C9:Q9)/45</f>
        <v>125.06666666666666</v>
      </c>
      <c r="T9" s="36"/>
      <c r="U9" s="36"/>
      <c r="V9" s="36"/>
      <c r="W9" s="37"/>
      <c r="X9" s="1"/>
      <c r="Y9" s="1"/>
      <c r="Z9" s="1"/>
      <c r="AA9" s="1"/>
    </row>
    <row r="10" spans="1:27" ht="16.2">
      <c r="A10" s="203">
        <v>8</v>
      </c>
      <c r="B10" s="207" t="s">
        <v>18</v>
      </c>
      <c r="C10" s="208">
        <v>1835</v>
      </c>
      <c r="D10" s="209">
        <v>1905</v>
      </c>
      <c r="E10" s="209">
        <v>1853</v>
      </c>
      <c r="F10" s="209"/>
      <c r="G10" s="209"/>
      <c r="H10" s="209"/>
      <c r="I10" s="205"/>
      <c r="J10" s="205"/>
      <c r="K10" s="205"/>
      <c r="L10" s="205"/>
      <c r="M10" s="210"/>
      <c r="N10" s="211"/>
      <c r="O10" s="211"/>
      <c r="P10" s="211"/>
      <c r="Q10" s="211"/>
      <c r="R10" s="205">
        <f>SUM(C10:Q10)</f>
        <v>5593</v>
      </c>
      <c r="S10" s="206">
        <f>SUM(C10:Q10)/45</f>
        <v>124.28888888888889</v>
      </c>
      <c r="T10" s="36"/>
      <c r="U10" s="37"/>
      <c r="V10" s="36"/>
      <c r="W10" s="37"/>
      <c r="X10" s="1"/>
      <c r="Y10" s="1"/>
      <c r="Z10" s="1"/>
      <c r="AA10" s="1"/>
    </row>
    <row r="11" spans="1:27" ht="19.5" customHeight="1">
      <c r="A11" s="214"/>
      <c r="B11" s="215"/>
      <c r="C11" s="306" t="s">
        <v>1</v>
      </c>
      <c r="D11" s="306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45"/>
      <c r="U11" s="1"/>
      <c r="V11" s="1"/>
      <c r="W11" s="1"/>
      <c r="X11" s="1"/>
      <c r="Y11" s="1"/>
      <c r="Z11" s="1"/>
      <c r="AA11" s="1"/>
    </row>
    <row r="12" spans="1:27" ht="16.2">
      <c r="A12" s="203"/>
      <c r="B12" s="200" t="s">
        <v>6</v>
      </c>
      <c r="C12" s="228">
        <v>45182</v>
      </c>
      <c r="D12" s="228">
        <v>45196</v>
      </c>
      <c r="E12" s="228">
        <v>45210</v>
      </c>
      <c r="F12" s="228"/>
      <c r="G12" s="228"/>
      <c r="H12" s="228"/>
      <c r="I12" s="229"/>
      <c r="J12" s="230"/>
      <c r="K12" s="230"/>
      <c r="L12" s="230"/>
      <c r="M12" s="230"/>
      <c r="N12" s="228"/>
      <c r="O12" s="228"/>
      <c r="P12" s="228"/>
      <c r="Q12" s="231"/>
      <c r="R12" s="223" t="s">
        <v>10</v>
      </c>
      <c r="S12" s="224" t="s">
        <v>12</v>
      </c>
      <c r="T12" s="36"/>
      <c r="U12" s="1"/>
      <c r="V12" s="1"/>
      <c r="W12" s="1"/>
      <c r="X12" s="1"/>
      <c r="Y12" s="1"/>
      <c r="Z12" s="1"/>
      <c r="AA12" s="1"/>
    </row>
    <row r="13" spans="1:27" ht="16.2">
      <c r="A13" s="203">
        <v>1</v>
      </c>
      <c r="B13" s="207" t="s">
        <v>60</v>
      </c>
      <c r="C13" s="208">
        <v>1853</v>
      </c>
      <c r="D13" s="209">
        <v>1859</v>
      </c>
      <c r="E13" s="209">
        <v>1957</v>
      </c>
      <c r="F13" s="209"/>
      <c r="G13" s="209"/>
      <c r="H13" s="209"/>
      <c r="I13" s="205"/>
      <c r="J13" s="205"/>
      <c r="K13" s="205"/>
      <c r="L13" s="205"/>
      <c r="M13" s="210"/>
      <c r="N13" s="211"/>
      <c r="O13" s="211"/>
      <c r="P13" s="211"/>
      <c r="Q13" s="211"/>
      <c r="R13" s="212">
        <f>SUM(C13:Q13)</f>
        <v>5669</v>
      </c>
      <c r="S13" s="206">
        <f>SUM(C13:Q13)/45</f>
        <v>125.97777777777777</v>
      </c>
      <c r="T13" s="46"/>
      <c r="U13" s="47"/>
      <c r="V13" s="47"/>
      <c r="W13" s="47"/>
      <c r="X13" s="1"/>
      <c r="Y13" s="1"/>
      <c r="Z13" s="1"/>
      <c r="AA13" s="1"/>
    </row>
    <row r="14" spans="1:27" ht="16.2">
      <c r="A14" s="203">
        <v>2</v>
      </c>
      <c r="B14" s="207" t="s">
        <v>50</v>
      </c>
      <c r="C14" s="208">
        <v>0</v>
      </c>
      <c r="D14" s="209">
        <v>1862</v>
      </c>
      <c r="E14" s="209">
        <v>1849</v>
      </c>
      <c r="F14" s="209"/>
      <c r="G14" s="209"/>
      <c r="H14" s="209"/>
      <c r="I14" s="205"/>
      <c r="J14" s="205"/>
      <c r="K14" s="205"/>
      <c r="L14" s="205"/>
      <c r="M14" s="210"/>
      <c r="N14" s="211"/>
      <c r="O14" s="211"/>
      <c r="P14" s="211"/>
      <c r="Q14" s="211"/>
      <c r="R14" s="212">
        <f>SUM(C14:Q14)</f>
        <v>3711</v>
      </c>
      <c r="S14" s="206">
        <f>SUM(C14:Q14)/30</f>
        <v>123.7</v>
      </c>
      <c r="T14" s="46"/>
      <c r="U14" s="1"/>
      <c r="V14" s="1"/>
      <c r="W14" s="1"/>
      <c r="X14" s="1"/>
      <c r="Y14" s="1"/>
      <c r="Z14" s="1"/>
      <c r="AA14" s="1"/>
    </row>
    <row r="15" spans="1:27" ht="16.2">
      <c r="A15" s="203">
        <v>3</v>
      </c>
      <c r="B15" s="207" t="s">
        <v>21</v>
      </c>
      <c r="C15" s="208">
        <v>1832</v>
      </c>
      <c r="D15" s="209">
        <v>1830</v>
      </c>
      <c r="E15" s="209">
        <v>1874</v>
      </c>
      <c r="F15" s="209"/>
      <c r="G15" s="209"/>
      <c r="H15" s="209"/>
      <c r="I15" s="205"/>
      <c r="J15" s="205"/>
      <c r="K15" s="205"/>
      <c r="L15" s="205"/>
      <c r="M15" s="210"/>
      <c r="N15" s="211"/>
      <c r="O15" s="211"/>
      <c r="P15" s="211"/>
      <c r="Q15" s="211"/>
      <c r="R15" s="212">
        <f>SUM(C15:Q15)</f>
        <v>5536</v>
      </c>
      <c r="S15" s="206">
        <f>SUM(C15:Q15)/45</f>
        <v>123.02222222222223</v>
      </c>
      <c r="T15" s="46"/>
      <c r="U15" s="1"/>
      <c r="V15" s="1"/>
      <c r="W15" s="1"/>
      <c r="X15" s="1"/>
      <c r="Y15" s="1"/>
      <c r="Z15" s="1"/>
      <c r="AA15" s="1"/>
    </row>
    <row r="16" spans="1:27" ht="16.2">
      <c r="A16" s="203">
        <v>4</v>
      </c>
      <c r="B16" s="207" t="s">
        <v>49</v>
      </c>
      <c r="C16" s="208">
        <v>0</v>
      </c>
      <c r="D16" s="209">
        <v>1820</v>
      </c>
      <c r="E16" s="209">
        <v>1842</v>
      </c>
      <c r="F16" s="209"/>
      <c r="G16" s="209"/>
      <c r="H16" s="209"/>
      <c r="I16" s="205"/>
      <c r="J16" s="205"/>
      <c r="K16" s="205"/>
      <c r="L16" s="205"/>
      <c r="M16" s="210"/>
      <c r="N16" s="211"/>
      <c r="O16" s="211"/>
      <c r="P16" s="211"/>
      <c r="Q16" s="211"/>
      <c r="R16" s="212">
        <f>SUM(C16:Q16)</f>
        <v>3662</v>
      </c>
      <c r="S16" s="206">
        <f>SUM(C16:Q16)/30</f>
        <v>122.06666666666666</v>
      </c>
      <c r="T16" s="46"/>
      <c r="U16" s="1"/>
      <c r="V16" s="1"/>
      <c r="W16" s="1"/>
      <c r="X16" s="1"/>
      <c r="Y16" s="1"/>
      <c r="Z16" s="1"/>
      <c r="AA16" s="1"/>
    </row>
    <row r="17" spans="1:27" ht="16.2">
      <c r="A17" s="203">
        <v>5</v>
      </c>
      <c r="B17" s="207" t="s">
        <v>23</v>
      </c>
      <c r="C17" s="208">
        <v>1762</v>
      </c>
      <c r="D17" s="209">
        <v>1892</v>
      </c>
      <c r="E17" s="209">
        <v>1805</v>
      </c>
      <c r="F17" s="209"/>
      <c r="G17" s="209"/>
      <c r="H17" s="209"/>
      <c r="I17" s="205"/>
      <c r="J17" s="205"/>
      <c r="K17" s="205"/>
      <c r="L17" s="205"/>
      <c r="M17" s="210"/>
      <c r="N17" s="211"/>
      <c r="O17" s="211"/>
      <c r="P17" s="211"/>
      <c r="Q17" s="211"/>
      <c r="R17" s="212">
        <f>SUM(C17:Q17)</f>
        <v>5459</v>
      </c>
      <c r="S17" s="206">
        <f>SUM(C17:Q17)/45</f>
        <v>121.31111111111112</v>
      </c>
      <c r="T17" s="46"/>
      <c r="U17" s="1"/>
      <c r="V17" s="1"/>
      <c r="W17" s="1"/>
      <c r="X17" s="1"/>
      <c r="Y17" s="1"/>
      <c r="Z17" s="1"/>
      <c r="AA17" s="1"/>
    </row>
    <row r="18" spans="1:27" ht="16.2">
      <c r="A18" s="203">
        <v>6</v>
      </c>
      <c r="B18" s="217" t="s">
        <v>26</v>
      </c>
      <c r="C18" s="208">
        <v>1727</v>
      </c>
      <c r="D18" s="209">
        <v>1848</v>
      </c>
      <c r="E18" s="209">
        <v>1833</v>
      </c>
      <c r="F18" s="209"/>
      <c r="G18" s="209"/>
      <c r="H18" s="209"/>
      <c r="I18" s="205"/>
      <c r="J18" s="205"/>
      <c r="K18" s="205"/>
      <c r="L18" s="205"/>
      <c r="M18" s="210"/>
      <c r="N18" s="211"/>
      <c r="O18" s="211"/>
      <c r="P18" s="211"/>
      <c r="Q18" s="211"/>
      <c r="R18" s="212">
        <f>SUM(C18:Q18)</f>
        <v>5408</v>
      </c>
      <c r="S18" s="206">
        <f>SUM(C18:Q18)/45</f>
        <v>120.17777777777778</v>
      </c>
      <c r="T18" s="46"/>
      <c r="U18" s="1"/>
      <c r="V18" s="1"/>
      <c r="W18" s="1"/>
      <c r="X18" s="1"/>
      <c r="Y18" s="1"/>
      <c r="Z18" s="1"/>
      <c r="AA18" s="1"/>
    </row>
    <row r="19" spans="1:27" ht="16.2">
      <c r="A19" s="203">
        <v>7</v>
      </c>
      <c r="B19" s="216" t="s">
        <v>24</v>
      </c>
      <c r="C19" s="208">
        <v>1704</v>
      </c>
      <c r="D19" s="209">
        <v>1733</v>
      </c>
      <c r="E19" s="209">
        <v>1814</v>
      </c>
      <c r="F19" s="209"/>
      <c r="G19" s="209"/>
      <c r="H19" s="209"/>
      <c r="I19" s="205"/>
      <c r="J19" s="205"/>
      <c r="K19" s="205"/>
      <c r="L19" s="205"/>
      <c r="M19" s="210"/>
      <c r="N19" s="211"/>
      <c r="O19" s="211"/>
      <c r="P19" s="211"/>
      <c r="Q19" s="211"/>
      <c r="R19" s="212">
        <f>SUM(C19:Q19)</f>
        <v>5251</v>
      </c>
      <c r="S19" s="206">
        <f>SUM(C19:Q19)/45</f>
        <v>116.68888888888888</v>
      </c>
      <c r="T19" s="46"/>
      <c r="U19" s="1"/>
      <c r="V19" s="1"/>
      <c r="W19" s="1"/>
      <c r="X19" s="1"/>
      <c r="Y19" s="1"/>
      <c r="Z19" s="1"/>
      <c r="AA19" s="1"/>
    </row>
    <row r="20" spans="1:27" ht="16.2">
      <c r="A20" s="203">
        <v>8</v>
      </c>
      <c r="B20" s="207" t="s">
        <v>22</v>
      </c>
      <c r="C20" s="208">
        <v>1741</v>
      </c>
      <c r="D20" s="209">
        <v>0</v>
      </c>
      <c r="E20" s="209">
        <v>1747</v>
      </c>
      <c r="F20" s="209"/>
      <c r="G20" s="209"/>
      <c r="H20" s="209"/>
      <c r="I20" s="205"/>
      <c r="J20" s="205"/>
      <c r="K20" s="205"/>
      <c r="L20" s="205"/>
      <c r="M20" s="210"/>
      <c r="N20" s="211"/>
      <c r="O20" s="211"/>
      <c r="P20" s="211"/>
      <c r="Q20" s="211"/>
      <c r="R20" s="212">
        <f>SUM(C20:Q20)</f>
        <v>3488</v>
      </c>
      <c r="S20" s="206">
        <f>SUM(C20:Q20)/30</f>
        <v>116.26666666666667</v>
      </c>
      <c r="T20" s="46"/>
      <c r="U20" s="1"/>
      <c r="V20" s="1"/>
      <c r="W20" s="1"/>
      <c r="X20" s="1"/>
      <c r="Y20" s="1"/>
      <c r="Z20" s="1"/>
      <c r="AA20" s="1"/>
    </row>
    <row r="21" spans="1:27" ht="16.2">
      <c r="A21" s="203">
        <v>9</v>
      </c>
      <c r="B21" s="207" t="s">
        <v>41</v>
      </c>
      <c r="C21" s="208">
        <v>1661</v>
      </c>
      <c r="D21" s="209">
        <v>1743</v>
      </c>
      <c r="E21" s="209">
        <v>1823</v>
      </c>
      <c r="F21" s="209"/>
      <c r="G21" s="209"/>
      <c r="H21" s="209"/>
      <c r="I21" s="205"/>
      <c r="J21" s="205"/>
      <c r="K21" s="205"/>
      <c r="L21" s="205"/>
      <c r="M21" s="210"/>
      <c r="N21" s="211"/>
      <c r="O21" s="211"/>
      <c r="P21" s="211"/>
      <c r="Q21" s="211"/>
      <c r="R21" s="212">
        <f>SUM(C21:Q21)</f>
        <v>5227</v>
      </c>
      <c r="S21" s="206">
        <f>SUM(C21:Q21)/45</f>
        <v>116.15555555555555</v>
      </c>
      <c r="T21" s="46"/>
      <c r="U21" s="1"/>
      <c r="V21" s="1"/>
      <c r="W21" s="1"/>
      <c r="X21" s="1"/>
      <c r="Y21" s="1"/>
      <c r="Z21" s="1"/>
      <c r="AA21" s="1"/>
    </row>
    <row r="22" spans="1:27" ht="22.8" customHeight="1">
      <c r="A22" s="203"/>
      <c r="B22" s="215"/>
      <c r="C22" s="307" t="s">
        <v>1</v>
      </c>
      <c r="D22" s="307"/>
      <c r="E22" s="218"/>
      <c r="F22" s="218"/>
      <c r="G22" s="218"/>
      <c r="H22" s="218"/>
      <c r="I22" s="219"/>
      <c r="J22" s="219"/>
      <c r="K22" s="219"/>
      <c r="L22" s="219"/>
      <c r="M22" s="220"/>
      <c r="N22" s="221"/>
      <c r="O22" s="221"/>
      <c r="P22" s="221"/>
      <c r="Q22" s="221"/>
      <c r="R22" s="222"/>
      <c r="S22" s="213"/>
      <c r="T22" s="46"/>
      <c r="U22" s="4"/>
      <c r="V22" s="4"/>
      <c r="W22" s="4"/>
      <c r="X22" s="1"/>
      <c r="Y22" s="1"/>
      <c r="Z22" s="1"/>
      <c r="AA22" s="1"/>
    </row>
    <row r="23" spans="1:27" ht="18.600000000000001">
      <c r="A23" s="203"/>
      <c r="B23" s="200" t="s">
        <v>27</v>
      </c>
      <c r="C23" s="228">
        <v>45182</v>
      </c>
      <c r="D23" s="228">
        <v>45196</v>
      </c>
      <c r="E23" s="228">
        <v>45210</v>
      </c>
      <c r="F23" s="228"/>
      <c r="G23" s="228"/>
      <c r="H23" s="228"/>
      <c r="I23" s="229"/>
      <c r="J23" s="230"/>
      <c r="K23" s="230"/>
      <c r="L23" s="230"/>
      <c r="M23" s="230"/>
      <c r="N23" s="228"/>
      <c r="O23" s="228"/>
      <c r="P23" s="228"/>
      <c r="Q23" s="231"/>
      <c r="R23" s="223" t="s">
        <v>10</v>
      </c>
      <c r="S23" s="224" t="s">
        <v>12</v>
      </c>
      <c r="T23" s="46"/>
      <c r="U23" s="48"/>
      <c r="V23" s="48"/>
      <c r="W23" s="48"/>
      <c r="X23" s="1"/>
      <c r="Y23" s="1"/>
      <c r="Z23" s="1"/>
      <c r="AA23" s="1"/>
    </row>
    <row r="24" spans="1:27" ht="18.600000000000001">
      <c r="A24" s="203">
        <v>1</v>
      </c>
      <c r="B24" s="207" t="s">
        <v>53</v>
      </c>
      <c r="C24" s="205">
        <v>1778</v>
      </c>
      <c r="D24" s="205">
        <v>1790</v>
      </c>
      <c r="E24" s="209">
        <v>1825</v>
      </c>
      <c r="F24" s="209"/>
      <c r="G24" s="209"/>
      <c r="H24" s="209"/>
      <c r="I24" s="209"/>
      <c r="J24" s="208"/>
      <c r="K24" s="208"/>
      <c r="L24" s="208"/>
      <c r="M24" s="225"/>
      <c r="N24" s="225"/>
      <c r="O24" s="225"/>
      <c r="P24" s="225"/>
      <c r="Q24" s="225"/>
      <c r="R24" s="212">
        <f>SUM(C24:Q24)</f>
        <v>5393</v>
      </c>
      <c r="S24" s="206">
        <f>SUM(C24:Q24)/45</f>
        <v>119.84444444444445</v>
      </c>
      <c r="T24" s="46"/>
      <c r="U24" s="48"/>
      <c r="V24" s="48"/>
      <c r="W24" s="48"/>
      <c r="X24" s="1"/>
      <c r="Y24" s="1"/>
      <c r="Z24" s="1"/>
      <c r="AA24" s="1"/>
    </row>
    <row r="25" spans="1:27" ht="18.600000000000001">
      <c r="A25" s="203">
        <v>2</v>
      </c>
      <c r="B25" s="207" t="s">
        <v>30</v>
      </c>
      <c r="C25" s="208">
        <v>0</v>
      </c>
      <c r="D25" s="209">
        <v>0</v>
      </c>
      <c r="E25" s="209">
        <v>1752</v>
      </c>
      <c r="F25" s="209"/>
      <c r="G25" s="209"/>
      <c r="H25" s="209"/>
      <c r="I25" s="205"/>
      <c r="J25" s="205"/>
      <c r="K25" s="205"/>
      <c r="L25" s="205"/>
      <c r="M25" s="210"/>
      <c r="N25" s="211"/>
      <c r="O25" s="211"/>
      <c r="P25" s="211"/>
      <c r="Q25" s="211"/>
      <c r="R25" s="212">
        <f>SUM(C25:Q25)</f>
        <v>1752</v>
      </c>
      <c r="S25" s="206">
        <f>SUM(C25:Q25)/15</f>
        <v>116.8</v>
      </c>
      <c r="T25" s="46"/>
      <c r="U25" s="48"/>
      <c r="V25" s="48"/>
      <c r="W25" s="48"/>
      <c r="X25" s="1"/>
      <c r="Y25" s="1"/>
      <c r="Z25" s="1"/>
      <c r="AA25" s="1"/>
    </row>
    <row r="26" spans="1:27" ht="18.600000000000001">
      <c r="A26" s="203">
        <v>3</v>
      </c>
      <c r="B26" s="207" t="s">
        <v>28</v>
      </c>
      <c r="C26" s="205">
        <v>1686</v>
      </c>
      <c r="D26" s="205">
        <v>0</v>
      </c>
      <c r="E26" s="209">
        <v>1753</v>
      </c>
      <c r="F26" s="209"/>
      <c r="G26" s="209"/>
      <c r="H26" s="209"/>
      <c r="I26" s="209"/>
      <c r="J26" s="209"/>
      <c r="K26" s="205"/>
      <c r="L26" s="205"/>
      <c r="M26" s="210"/>
      <c r="N26" s="210"/>
      <c r="O26" s="225"/>
      <c r="P26" s="211"/>
      <c r="Q26" s="211"/>
      <c r="R26" s="212">
        <f>SUM(C26:Q26)</f>
        <v>3439</v>
      </c>
      <c r="S26" s="206">
        <f>SUM(C26:Q26)/30</f>
        <v>114.63333333333334</v>
      </c>
      <c r="T26" s="46"/>
      <c r="U26" s="48"/>
      <c r="V26" s="48"/>
      <c r="W26" s="48"/>
      <c r="X26" s="1"/>
      <c r="Y26" s="1"/>
      <c r="Z26" s="1"/>
      <c r="AA26" s="1"/>
    </row>
    <row r="27" spans="1:27" ht="18.600000000000001">
      <c r="A27" s="203">
        <v>4</v>
      </c>
      <c r="B27" s="207" t="s">
        <v>31</v>
      </c>
      <c r="C27" s="208">
        <v>0</v>
      </c>
      <c r="D27" s="209">
        <v>1609</v>
      </c>
      <c r="E27" s="209">
        <v>1760</v>
      </c>
      <c r="F27" s="209"/>
      <c r="G27" s="209"/>
      <c r="H27" s="209"/>
      <c r="I27" s="205"/>
      <c r="J27" s="205"/>
      <c r="K27" s="205"/>
      <c r="L27" s="205"/>
      <c r="M27" s="210"/>
      <c r="N27" s="211"/>
      <c r="O27" s="211"/>
      <c r="P27" s="211"/>
      <c r="Q27" s="227"/>
      <c r="R27" s="212">
        <f>SUM(C27:Q27)</f>
        <v>3369</v>
      </c>
      <c r="S27" s="206">
        <f>SUM(C27:Q27)/30</f>
        <v>112.3</v>
      </c>
      <c r="T27" s="46"/>
      <c r="U27" s="49"/>
      <c r="V27" s="49"/>
      <c r="W27" s="49"/>
      <c r="X27" s="1"/>
      <c r="Y27" s="1"/>
      <c r="Z27" s="1"/>
      <c r="AA27" s="1"/>
    </row>
    <row r="28" spans="1:27" ht="18.600000000000001">
      <c r="A28" s="203">
        <v>5</v>
      </c>
      <c r="B28" s="207" t="s">
        <v>29</v>
      </c>
      <c r="C28" s="205">
        <v>1637</v>
      </c>
      <c r="D28" s="226">
        <v>1691</v>
      </c>
      <c r="E28" s="205">
        <v>1718</v>
      </c>
      <c r="F28" s="205"/>
      <c r="G28" s="209"/>
      <c r="H28" s="209"/>
      <c r="I28" s="209"/>
      <c r="J28" s="209"/>
      <c r="K28" s="205"/>
      <c r="L28" s="205"/>
      <c r="M28" s="210"/>
      <c r="N28" s="210"/>
      <c r="O28" s="225"/>
      <c r="P28" s="211"/>
      <c r="Q28" s="211"/>
      <c r="R28" s="212">
        <f>SUM(C28:Q28)</f>
        <v>5046</v>
      </c>
      <c r="S28" s="206">
        <f>SUM(C28:Q28)/45</f>
        <v>112.13333333333334</v>
      </c>
      <c r="T28" s="46"/>
      <c r="U28" s="309"/>
      <c r="V28" s="309"/>
      <c r="W28" s="309"/>
      <c r="X28" s="1"/>
      <c r="Y28" s="1"/>
      <c r="Z28" s="1"/>
      <c r="AA28" s="1"/>
    </row>
    <row r="29" spans="1:27" ht="18.600000000000001">
      <c r="A29" s="203">
        <v>6</v>
      </c>
      <c r="B29" s="207" t="s">
        <v>25</v>
      </c>
      <c r="C29" s="205">
        <v>0</v>
      </c>
      <c r="D29" s="209">
        <v>1670</v>
      </c>
      <c r="E29" s="209">
        <v>0</v>
      </c>
      <c r="F29" s="209"/>
      <c r="G29" s="209"/>
      <c r="H29" s="209"/>
      <c r="I29" s="205"/>
      <c r="J29" s="205"/>
      <c r="K29" s="205"/>
      <c r="L29" s="205"/>
      <c r="M29" s="210"/>
      <c r="N29" s="211"/>
      <c r="O29" s="211"/>
      <c r="P29" s="211"/>
      <c r="Q29" s="211"/>
      <c r="R29" s="212">
        <f>SUM(C29:Q29)</f>
        <v>1670</v>
      </c>
      <c r="S29" s="206">
        <f>SUM(C29:Q29)/15</f>
        <v>111.33333333333333</v>
      </c>
      <c r="T29" s="46"/>
      <c r="U29" s="48"/>
      <c r="V29" s="48"/>
      <c r="W29" s="48"/>
      <c r="X29" s="1"/>
      <c r="Y29" s="1"/>
      <c r="Z29" s="1"/>
      <c r="AA29" s="1"/>
    </row>
    <row r="30" spans="1:27" ht="18.600000000000001">
      <c r="A30" s="203">
        <v>7</v>
      </c>
      <c r="B30" s="207" t="s">
        <v>34</v>
      </c>
      <c r="C30" s="205">
        <v>1616</v>
      </c>
      <c r="D30" s="205">
        <v>0</v>
      </c>
      <c r="E30" s="209">
        <v>1606</v>
      </c>
      <c r="F30" s="209"/>
      <c r="G30" s="209"/>
      <c r="H30" s="209"/>
      <c r="I30" s="209"/>
      <c r="J30" s="208"/>
      <c r="K30" s="208"/>
      <c r="L30" s="208"/>
      <c r="M30" s="225"/>
      <c r="N30" s="225"/>
      <c r="O30" s="225"/>
      <c r="P30" s="225"/>
      <c r="Q30" s="225"/>
      <c r="R30" s="212">
        <f>SUM(C30:Q30)</f>
        <v>3222</v>
      </c>
      <c r="S30" s="206">
        <f>SUM(C30:Q30)/30</f>
        <v>107.4</v>
      </c>
      <c r="T30" s="46"/>
      <c r="U30" s="48"/>
      <c r="V30" s="48"/>
      <c r="W30" s="48"/>
      <c r="X30" s="1"/>
      <c r="Y30" s="1"/>
      <c r="Z30" s="1"/>
      <c r="AA30" s="1"/>
    </row>
    <row r="31" spans="1:27" ht="18.600000000000001">
      <c r="A31" s="203">
        <v>8</v>
      </c>
      <c r="B31" s="207" t="s">
        <v>66</v>
      </c>
      <c r="C31" s="205">
        <v>1633</v>
      </c>
      <c r="D31" s="205">
        <v>1643</v>
      </c>
      <c r="E31" s="205">
        <v>1524</v>
      </c>
      <c r="F31" s="205"/>
      <c r="G31" s="209"/>
      <c r="H31" s="209"/>
      <c r="I31" s="209"/>
      <c r="J31" s="209"/>
      <c r="K31" s="205"/>
      <c r="L31" s="205"/>
      <c r="M31" s="210"/>
      <c r="N31" s="210"/>
      <c r="O31" s="225"/>
      <c r="P31" s="211"/>
      <c r="Q31" s="211"/>
      <c r="R31" s="212">
        <f>SUM(C31:Q31)</f>
        <v>4800</v>
      </c>
      <c r="S31" s="206">
        <f>SUM(C31:Q31)/45</f>
        <v>106.66666666666667</v>
      </c>
      <c r="T31" s="46"/>
      <c r="U31" s="308"/>
      <c r="V31" s="308"/>
      <c r="W31" s="308"/>
      <c r="X31" s="1"/>
      <c r="Y31" s="1"/>
      <c r="Z31" s="1"/>
      <c r="AA31" s="1"/>
    </row>
    <row r="32" spans="1:27" ht="18.600000000000001">
      <c r="A32" s="203">
        <v>9</v>
      </c>
      <c r="B32" s="207" t="s">
        <v>33</v>
      </c>
      <c r="C32" s="205">
        <v>1595</v>
      </c>
      <c r="D32" s="205">
        <v>0</v>
      </c>
      <c r="E32" s="209">
        <v>0</v>
      </c>
      <c r="F32" s="209"/>
      <c r="G32" s="209"/>
      <c r="H32" s="209"/>
      <c r="I32" s="209"/>
      <c r="J32" s="209"/>
      <c r="K32" s="205"/>
      <c r="L32" s="205"/>
      <c r="M32" s="210"/>
      <c r="N32" s="210"/>
      <c r="O32" s="210"/>
      <c r="P32" s="211"/>
      <c r="Q32" s="211"/>
      <c r="R32" s="212">
        <f>SUM(C32:Q32)</f>
        <v>1595</v>
      </c>
      <c r="S32" s="206">
        <f>SUM(C32:Q32)/15</f>
        <v>106.33333333333333</v>
      </c>
      <c r="T32" s="46"/>
      <c r="U32" s="94"/>
      <c r="V32" s="94"/>
      <c r="W32" s="94"/>
      <c r="X32" s="1"/>
      <c r="Y32" s="1"/>
      <c r="Z32" s="1"/>
      <c r="AA32" s="1"/>
    </row>
    <row r="33" spans="1:27" ht="18.600000000000001">
      <c r="A33" s="203">
        <v>10</v>
      </c>
      <c r="B33" s="207" t="s">
        <v>35</v>
      </c>
      <c r="C33" s="205">
        <v>1568</v>
      </c>
      <c r="D33" s="226">
        <v>1546</v>
      </c>
      <c r="E33" s="205">
        <v>1516</v>
      </c>
      <c r="F33" s="205"/>
      <c r="G33" s="209"/>
      <c r="H33" s="209"/>
      <c r="I33" s="209"/>
      <c r="J33" s="209"/>
      <c r="K33" s="205"/>
      <c r="L33" s="205"/>
      <c r="M33" s="210"/>
      <c r="N33" s="210"/>
      <c r="O33" s="225"/>
      <c r="P33" s="211"/>
      <c r="Q33" s="211"/>
      <c r="R33" s="212">
        <f>SUM(C33:Q33)</f>
        <v>4630</v>
      </c>
      <c r="S33" s="206">
        <f>SUM(C33:Q33)/45</f>
        <v>102.88888888888889</v>
      </c>
      <c r="T33" s="46"/>
      <c r="U33" s="94"/>
      <c r="V33" s="94"/>
      <c r="W33" s="94"/>
      <c r="X33" s="1"/>
      <c r="Y33" s="1"/>
      <c r="Z33" s="1"/>
      <c r="AA33" s="1"/>
    </row>
    <row r="34" spans="1:27" ht="18.600000000000001">
      <c r="A34" s="203">
        <v>11</v>
      </c>
      <c r="B34" s="207" t="s">
        <v>32</v>
      </c>
      <c r="C34" s="205">
        <v>0</v>
      </c>
      <c r="D34" s="209">
        <v>0</v>
      </c>
      <c r="E34" s="209"/>
      <c r="F34" s="209"/>
      <c r="G34" s="209"/>
      <c r="H34" s="209"/>
      <c r="I34" s="209"/>
      <c r="J34" s="209"/>
      <c r="K34" s="205"/>
      <c r="L34" s="205"/>
      <c r="M34" s="210"/>
      <c r="N34" s="210"/>
      <c r="O34" s="210"/>
      <c r="P34" s="211"/>
      <c r="Q34" s="211"/>
      <c r="R34" s="212">
        <f>SUM(C34:Q34)</f>
        <v>0</v>
      </c>
      <c r="S34" s="206">
        <f>SUM(C34:Q34)/15</f>
        <v>0</v>
      </c>
      <c r="T34" s="46"/>
      <c r="U34" s="4"/>
      <c r="V34" s="4"/>
      <c r="W34" s="4"/>
      <c r="X34" s="1"/>
      <c r="Y34" s="1"/>
      <c r="Z34" s="1"/>
      <c r="AA34" s="1"/>
    </row>
    <row r="35" spans="1:27" ht="19.5" customHeight="1">
      <c r="A35" s="203"/>
      <c r="B35" s="215"/>
      <c r="C35" s="306" t="s">
        <v>1</v>
      </c>
      <c r="D35" s="306"/>
      <c r="E35" s="218"/>
      <c r="F35" s="218"/>
      <c r="G35" s="218"/>
      <c r="H35" s="218"/>
      <c r="I35" s="219"/>
      <c r="J35" s="219"/>
      <c r="K35" s="219"/>
      <c r="L35" s="219"/>
      <c r="M35" s="220"/>
      <c r="N35" s="221"/>
      <c r="O35" s="221"/>
      <c r="P35" s="221"/>
      <c r="Q35" s="221"/>
      <c r="R35" s="222"/>
      <c r="S35" s="213"/>
      <c r="T35" s="46"/>
      <c r="U35" s="308"/>
      <c r="V35" s="308"/>
      <c r="W35" s="308"/>
      <c r="X35" s="1"/>
      <c r="Y35" s="1"/>
      <c r="Z35" s="1"/>
      <c r="AA35" s="1"/>
    </row>
    <row r="36" spans="1:27" ht="19.5" customHeight="1">
      <c r="A36" s="203"/>
      <c r="B36" s="200" t="s">
        <v>52</v>
      </c>
      <c r="C36" s="228">
        <v>45182</v>
      </c>
      <c r="D36" s="228">
        <v>45196</v>
      </c>
      <c r="E36" s="228">
        <v>45210</v>
      </c>
      <c r="F36" s="228"/>
      <c r="G36" s="228"/>
      <c r="H36" s="228"/>
      <c r="I36" s="229"/>
      <c r="J36" s="230"/>
      <c r="K36" s="230"/>
      <c r="L36" s="230"/>
      <c r="M36" s="230"/>
      <c r="N36" s="228"/>
      <c r="O36" s="228"/>
      <c r="P36" s="228"/>
      <c r="Q36" s="231"/>
      <c r="R36" s="223" t="s">
        <v>10</v>
      </c>
      <c r="S36" s="224" t="s">
        <v>12</v>
      </c>
      <c r="T36" s="46"/>
      <c r="U36" s="308"/>
      <c r="V36" s="308"/>
      <c r="W36" s="308"/>
      <c r="X36" s="1"/>
      <c r="Y36" s="1"/>
      <c r="Z36" s="1"/>
      <c r="AA36" s="1"/>
    </row>
    <row r="37" spans="1:27" ht="19.5" customHeight="1">
      <c r="A37" s="203"/>
      <c r="B37" s="200" t="s">
        <v>68</v>
      </c>
      <c r="C37" s="208">
        <v>0</v>
      </c>
      <c r="D37" s="273">
        <v>1488</v>
      </c>
      <c r="E37" s="208">
        <v>1571</v>
      </c>
      <c r="F37" s="228"/>
      <c r="G37" s="228"/>
      <c r="H37" s="228"/>
      <c r="I37" s="229"/>
      <c r="J37" s="230"/>
      <c r="K37" s="230"/>
      <c r="L37" s="230"/>
      <c r="M37" s="230"/>
      <c r="N37" s="228"/>
      <c r="O37" s="228"/>
      <c r="P37" s="228"/>
      <c r="Q37" s="231"/>
      <c r="R37" s="275">
        <f>SUM(C37:Q37)</f>
        <v>3059</v>
      </c>
      <c r="S37" s="274">
        <f>SUM(R37)/30</f>
        <v>101.96666666666667</v>
      </c>
      <c r="T37" s="46"/>
      <c r="U37" s="94"/>
      <c r="V37" s="94"/>
      <c r="W37" s="94"/>
      <c r="X37" s="1"/>
      <c r="Y37" s="1"/>
      <c r="Z37" s="1"/>
      <c r="AA37" s="1"/>
    </row>
    <row r="38" spans="1:27" ht="18.600000000000001" hidden="1">
      <c r="A38" s="203">
        <v>2</v>
      </c>
      <c r="B38" s="207" t="s">
        <v>36</v>
      </c>
      <c r="C38" s="208"/>
      <c r="D38" s="209"/>
      <c r="E38" s="209"/>
      <c r="F38" s="209"/>
      <c r="G38" s="209"/>
      <c r="H38" s="209"/>
      <c r="I38" s="205"/>
      <c r="J38" s="205"/>
      <c r="K38" s="205"/>
      <c r="L38" s="205"/>
      <c r="M38" s="210"/>
      <c r="N38" s="211"/>
      <c r="O38" s="211"/>
      <c r="P38" s="211"/>
      <c r="Q38" s="211"/>
      <c r="R38" s="212">
        <f>SUM(C38:Q38)</f>
        <v>0</v>
      </c>
      <c r="S38" s="206">
        <f>SUM(C38:Q38)/15</f>
        <v>0</v>
      </c>
      <c r="T38" s="46"/>
      <c r="U38" s="4"/>
      <c r="V38" s="4"/>
      <c r="W38" s="4"/>
      <c r="X38" s="1"/>
      <c r="Y38" s="1"/>
      <c r="Z38" s="1"/>
      <c r="AA38" s="1"/>
    </row>
    <row r="39" spans="1:27" ht="18.600000000000001">
      <c r="A39" s="51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46"/>
      <c r="U39" s="48"/>
      <c r="V39" s="48"/>
      <c r="W39" s="48"/>
      <c r="X39" s="1"/>
      <c r="Y39" s="1"/>
      <c r="Z39" s="1"/>
      <c r="AA39" s="1"/>
    </row>
    <row r="40" spans="1:27" ht="18.600000000000001">
      <c r="A40" s="51"/>
      <c r="B40" s="72" t="s">
        <v>51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46"/>
      <c r="U40" s="1"/>
      <c r="V40" s="1"/>
      <c r="W40" s="1"/>
      <c r="X40" s="1"/>
      <c r="Y40" s="1"/>
      <c r="Z40" s="1"/>
      <c r="AA40" s="1"/>
    </row>
    <row r="41" spans="1:27" ht="18.600000000000001">
      <c r="A41" s="4"/>
      <c r="B41" s="93"/>
      <c r="C41" s="38"/>
      <c r="D41" s="39"/>
      <c r="E41" s="39"/>
      <c r="F41" s="39"/>
      <c r="G41" s="39"/>
      <c r="H41" s="39"/>
      <c r="I41" s="40"/>
      <c r="J41" s="40"/>
      <c r="K41" s="40"/>
      <c r="L41" s="40"/>
      <c r="M41" s="41"/>
      <c r="N41" s="42"/>
      <c r="O41" s="42"/>
      <c r="P41" s="42"/>
      <c r="Q41" s="42"/>
      <c r="R41" s="43"/>
      <c r="S41" s="44"/>
      <c r="T41" s="46"/>
      <c r="U41" s="1"/>
      <c r="V41" s="1"/>
      <c r="W41" s="1"/>
      <c r="X41" s="1"/>
      <c r="Y41" s="1"/>
      <c r="Z41" s="1"/>
      <c r="AA41" s="1"/>
    </row>
    <row r="42" spans="1:27" ht="18.75" customHeight="1">
      <c r="A42" s="4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45"/>
      <c r="U42" s="1"/>
      <c r="V42" s="1"/>
      <c r="W42" s="1"/>
      <c r="X42" s="1"/>
      <c r="Y42" s="1"/>
      <c r="Z42" s="1"/>
      <c r="AA42" s="1"/>
    </row>
    <row r="43" spans="1:27" ht="19.5" customHeight="1">
      <c r="A43" s="4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45"/>
      <c r="U43" s="1"/>
      <c r="V43" s="1"/>
      <c r="W43" s="1"/>
      <c r="X43" s="1"/>
      <c r="Y43" s="1"/>
      <c r="Z43" s="1"/>
      <c r="AA43" s="1"/>
    </row>
    <row r="44" spans="1:27">
      <c r="A44" s="1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50"/>
      <c r="U44" s="1"/>
      <c r="V44" s="1"/>
      <c r="W44" s="1"/>
      <c r="X44" s="1"/>
      <c r="Y44" s="1"/>
      <c r="Z44" s="1"/>
      <c r="AA44" s="1"/>
    </row>
    <row r="45" spans="1:27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</sheetData>
  <sortState xmlns:xlrd2="http://schemas.microsoft.com/office/spreadsheetml/2017/richdata2" ref="B24:S34">
    <sortCondition descending="1" ref="S24:S34"/>
  </sortState>
  <mergeCells count="8">
    <mergeCell ref="C35:D35"/>
    <mergeCell ref="C1:D1"/>
    <mergeCell ref="U36:W36"/>
    <mergeCell ref="C11:D11"/>
    <mergeCell ref="C22:D22"/>
    <mergeCell ref="U35:W35"/>
    <mergeCell ref="U28:W28"/>
    <mergeCell ref="U31:W3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AED9-EFD0-46BA-B32F-DB572BCFA309}">
  <dimension ref="A1:X56"/>
  <sheetViews>
    <sheetView workbookViewId="0">
      <selection activeCell="N28" sqref="N28"/>
    </sheetView>
  </sheetViews>
  <sheetFormatPr defaultRowHeight="14.4"/>
  <cols>
    <col min="1" max="1" width="7" customWidth="1"/>
    <col min="3" max="3" width="20.33203125" customWidth="1"/>
    <col min="4" max="4" width="13.77734375" customWidth="1"/>
    <col min="6" max="6" width="6.44140625" customWidth="1"/>
    <col min="8" max="8" width="8.88671875" customWidth="1"/>
  </cols>
  <sheetData>
    <row r="1" spans="1:24" ht="18" thickBot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0">
      <c r="A2" s="233"/>
      <c r="B2" s="342" t="s">
        <v>15</v>
      </c>
      <c r="C2" s="343"/>
      <c r="D2" s="343"/>
      <c r="E2" s="343"/>
      <c r="F2" s="343"/>
      <c r="G2" s="343"/>
      <c r="H2" s="343"/>
      <c r="I2" s="343"/>
      <c r="J2" s="343"/>
      <c r="K2" s="343"/>
      <c r="L2" s="34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2" thickBot="1">
      <c r="A3" s="233"/>
      <c r="B3" s="234"/>
      <c r="C3" s="317"/>
      <c r="D3" s="317"/>
      <c r="E3" s="317"/>
      <c r="F3" s="317"/>
      <c r="G3" s="317"/>
      <c r="H3" s="235"/>
      <c r="I3" s="235"/>
      <c r="J3" s="235"/>
      <c r="K3" s="235"/>
      <c r="L3" s="23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8" thickTop="1" thickBot="1">
      <c r="A4" s="233"/>
      <c r="B4" s="237"/>
      <c r="C4" s="238"/>
      <c r="D4" s="239">
        <f>SUM(D6:D36)</f>
        <v>0</v>
      </c>
      <c r="E4" s="323">
        <f>SUM(E6:E34)</f>
        <v>2</v>
      </c>
      <c r="F4" s="324"/>
      <c r="G4" s="325">
        <f>SUM(H6:H33)</f>
        <v>89</v>
      </c>
      <c r="H4" s="326"/>
      <c r="I4" s="327">
        <f>SUM(J6:J33)</f>
        <v>528</v>
      </c>
      <c r="J4" s="324"/>
      <c r="K4" s="327">
        <f>SUM(L6:L33)</f>
        <v>343</v>
      </c>
      <c r="L4" s="328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2.2" thickTop="1" thickBot="1">
      <c r="A5" s="240" t="s">
        <v>16</v>
      </c>
      <c r="B5" s="321" t="s">
        <v>17</v>
      </c>
      <c r="C5" s="322"/>
      <c r="D5" s="241" t="s">
        <v>63</v>
      </c>
      <c r="E5" s="319" t="s">
        <v>58</v>
      </c>
      <c r="F5" s="318"/>
      <c r="G5" s="318" t="s">
        <v>59</v>
      </c>
      <c r="H5" s="318"/>
      <c r="I5" s="318" t="s">
        <v>62</v>
      </c>
      <c r="J5" s="318"/>
      <c r="K5" s="318" t="s">
        <v>61</v>
      </c>
      <c r="L5" s="32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8.600000000000001">
      <c r="A6" s="242">
        <v>1</v>
      </c>
      <c r="B6" s="311" t="s">
        <v>45</v>
      </c>
      <c r="C6" s="312" t="s">
        <v>45</v>
      </c>
      <c r="D6" s="243">
        <v>0</v>
      </c>
      <c r="E6" s="310">
        <v>2</v>
      </c>
      <c r="F6" s="310">
        <v>2</v>
      </c>
      <c r="G6" s="310">
        <v>13</v>
      </c>
      <c r="H6" s="310">
        <v>13</v>
      </c>
      <c r="I6" s="310">
        <v>13</v>
      </c>
      <c r="J6" s="310">
        <v>13</v>
      </c>
      <c r="K6" s="315">
        <v>4</v>
      </c>
      <c r="L6" s="316">
        <v>4</v>
      </c>
      <c r="M6" s="48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8.600000000000001">
      <c r="A7" s="242">
        <v>2</v>
      </c>
      <c r="B7" s="313" t="s">
        <v>11</v>
      </c>
      <c r="C7" s="314" t="s">
        <v>11</v>
      </c>
      <c r="D7" s="171">
        <v>0</v>
      </c>
      <c r="E7" s="296">
        <v>0</v>
      </c>
      <c r="F7" s="296">
        <v>0</v>
      </c>
      <c r="G7" s="296">
        <v>13</v>
      </c>
      <c r="H7" s="296">
        <v>13</v>
      </c>
      <c r="I7" s="296">
        <v>26</v>
      </c>
      <c r="J7" s="296">
        <v>26</v>
      </c>
      <c r="K7" s="329">
        <v>6</v>
      </c>
      <c r="L7" s="330">
        <v>6</v>
      </c>
      <c r="M7" s="48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8.600000000000001">
      <c r="A8" s="242">
        <v>3</v>
      </c>
      <c r="B8" s="313" t="s">
        <v>46</v>
      </c>
      <c r="C8" s="314" t="s">
        <v>46</v>
      </c>
      <c r="D8" s="171">
        <v>0</v>
      </c>
      <c r="E8" s="296">
        <v>0</v>
      </c>
      <c r="F8" s="296">
        <v>0</v>
      </c>
      <c r="G8" s="296">
        <v>13</v>
      </c>
      <c r="H8" s="296">
        <v>13</v>
      </c>
      <c r="I8" s="296">
        <v>12</v>
      </c>
      <c r="J8" s="296">
        <v>12</v>
      </c>
      <c r="K8" s="329">
        <v>5</v>
      </c>
      <c r="L8" s="330">
        <v>5</v>
      </c>
      <c r="M8" s="48"/>
      <c r="N8" s="1"/>
      <c r="O8" s="1"/>
      <c r="P8" s="76"/>
      <c r="Q8" s="1"/>
      <c r="R8" s="1"/>
      <c r="S8" s="1"/>
      <c r="T8" s="1"/>
      <c r="U8" s="1"/>
      <c r="V8" s="1"/>
      <c r="W8" s="1"/>
      <c r="X8" s="1"/>
    </row>
    <row r="9" spans="1:24" ht="18.600000000000001">
      <c r="A9" s="242">
        <v>4</v>
      </c>
      <c r="B9" s="313" t="s">
        <v>20</v>
      </c>
      <c r="C9" s="314" t="s">
        <v>20</v>
      </c>
      <c r="D9" s="171">
        <v>0</v>
      </c>
      <c r="E9" s="296">
        <v>0</v>
      </c>
      <c r="F9" s="296">
        <v>0</v>
      </c>
      <c r="G9" s="296">
        <v>9</v>
      </c>
      <c r="H9" s="296">
        <v>9</v>
      </c>
      <c r="I9" s="296">
        <v>26</v>
      </c>
      <c r="J9" s="296">
        <v>26</v>
      </c>
      <c r="K9" s="329">
        <v>10</v>
      </c>
      <c r="L9" s="330">
        <v>10</v>
      </c>
      <c r="M9" s="48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8.600000000000001">
      <c r="A10" s="242">
        <v>5</v>
      </c>
      <c r="B10" s="313" t="s">
        <v>2</v>
      </c>
      <c r="C10" s="314" t="s">
        <v>2</v>
      </c>
      <c r="D10" s="171">
        <v>0</v>
      </c>
      <c r="E10" s="331">
        <v>0</v>
      </c>
      <c r="F10" s="331">
        <v>0</v>
      </c>
      <c r="G10" s="296">
        <v>8</v>
      </c>
      <c r="H10" s="296">
        <v>8</v>
      </c>
      <c r="I10" s="296">
        <v>32</v>
      </c>
      <c r="J10" s="296">
        <v>32</v>
      </c>
      <c r="K10" s="329">
        <v>5</v>
      </c>
      <c r="L10" s="330">
        <v>5</v>
      </c>
      <c r="M10" s="4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8.600000000000001">
      <c r="A11" s="242">
        <v>6</v>
      </c>
      <c r="B11" s="313" t="s">
        <v>3</v>
      </c>
      <c r="C11" s="314" t="s">
        <v>3</v>
      </c>
      <c r="D11" s="171">
        <v>0</v>
      </c>
      <c r="E11" s="296">
        <v>0</v>
      </c>
      <c r="F11" s="296">
        <v>0</v>
      </c>
      <c r="G11" s="296">
        <v>7</v>
      </c>
      <c r="H11" s="296">
        <v>7</v>
      </c>
      <c r="I11" s="296">
        <v>29</v>
      </c>
      <c r="J11" s="296">
        <v>29</v>
      </c>
      <c r="K11" s="329">
        <v>9</v>
      </c>
      <c r="L11" s="330">
        <v>9</v>
      </c>
      <c r="M11" s="4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8.600000000000001">
      <c r="A12" s="242">
        <v>7</v>
      </c>
      <c r="B12" s="313" t="s">
        <v>18</v>
      </c>
      <c r="C12" s="314" t="s">
        <v>18</v>
      </c>
      <c r="D12" s="171">
        <v>0</v>
      </c>
      <c r="E12" s="296">
        <v>0</v>
      </c>
      <c r="F12" s="296">
        <v>0</v>
      </c>
      <c r="G12" s="296">
        <v>7</v>
      </c>
      <c r="H12" s="296">
        <v>7</v>
      </c>
      <c r="I12" s="296">
        <v>27</v>
      </c>
      <c r="J12" s="296">
        <v>27</v>
      </c>
      <c r="K12" s="329">
        <v>10</v>
      </c>
      <c r="L12" s="330">
        <v>10</v>
      </c>
      <c r="M12" s="4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8.600000000000001">
      <c r="A13" s="242">
        <v>8</v>
      </c>
      <c r="B13" s="313" t="s">
        <v>19</v>
      </c>
      <c r="C13" s="314" t="s">
        <v>19</v>
      </c>
      <c r="D13" s="171">
        <v>0</v>
      </c>
      <c r="E13" s="296">
        <v>0</v>
      </c>
      <c r="F13" s="296">
        <v>0</v>
      </c>
      <c r="G13" s="296">
        <v>6</v>
      </c>
      <c r="H13" s="296">
        <v>6</v>
      </c>
      <c r="I13" s="296">
        <v>32</v>
      </c>
      <c r="J13" s="296">
        <v>32</v>
      </c>
      <c r="K13" s="329">
        <v>7</v>
      </c>
      <c r="L13" s="330">
        <v>7</v>
      </c>
      <c r="M13" s="4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8.600000000000001">
      <c r="A14" s="242">
        <v>9</v>
      </c>
      <c r="B14" s="313" t="s">
        <v>60</v>
      </c>
      <c r="C14" s="314" t="s">
        <v>60</v>
      </c>
      <c r="D14" s="171">
        <v>0</v>
      </c>
      <c r="E14" s="296">
        <v>0</v>
      </c>
      <c r="F14" s="296">
        <v>0</v>
      </c>
      <c r="G14" s="296">
        <v>4</v>
      </c>
      <c r="H14" s="296">
        <v>4</v>
      </c>
      <c r="I14" s="296">
        <v>35</v>
      </c>
      <c r="J14" s="296">
        <v>35</v>
      </c>
      <c r="K14" s="329">
        <v>6</v>
      </c>
      <c r="L14" s="330">
        <v>6</v>
      </c>
      <c r="M14" s="4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8.600000000000001">
      <c r="A15" s="242">
        <v>10</v>
      </c>
      <c r="B15" s="313" t="s">
        <v>26</v>
      </c>
      <c r="C15" s="314" t="s">
        <v>26</v>
      </c>
      <c r="D15" s="171">
        <v>0</v>
      </c>
      <c r="E15" s="296">
        <v>0</v>
      </c>
      <c r="F15" s="296">
        <v>0</v>
      </c>
      <c r="G15" s="296">
        <v>3</v>
      </c>
      <c r="H15" s="296">
        <v>3</v>
      </c>
      <c r="I15" s="296">
        <v>30</v>
      </c>
      <c r="J15" s="296">
        <v>30</v>
      </c>
      <c r="K15" s="329">
        <v>8</v>
      </c>
      <c r="L15" s="330">
        <v>8</v>
      </c>
      <c r="M15" s="4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8.600000000000001">
      <c r="A16" s="242">
        <v>11</v>
      </c>
      <c r="B16" s="313" t="s">
        <v>50</v>
      </c>
      <c r="C16" s="314" t="s">
        <v>50</v>
      </c>
      <c r="D16" s="171">
        <v>0</v>
      </c>
      <c r="E16" s="296">
        <v>0</v>
      </c>
      <c r="F16" s="296">
        <v>0</v>
      </c>
      <c r="G16" s="296">
        <v>2</v>
      </c>
      <c r="H16" s="296">
        <v>2</v>
      </c>
      <c r="I16" s="296">
        <v>20</v>
      </c>
      <c r="J16" s="296">
        <v>20</v>
      </c>
      <c r="K16" s="329">
        <v>8</v>
      </c>
      <c r="L16" s="330">
        <v>8</v>
      </c>
      <c r="M16" s="4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8.600000000000001">
      <c r="A17" s="242">
        <v>12</v>
      </c>
      <c r="B17" s="313" t="s">
        <v>21</v>
      </c>
      <c r="C17" s="314" t="s">
        <v>21</v>
      </c>
      <c r="D17" s="171">
        <v>0</v>
      </c>
      <c r="E17" s="296">
        <v>0</v>
      </c>
      <c r="F17" s="296">
        <v>0</v>
      </c>
      <c r="G17" s="296">
        <v>1</v>
      </c>
      <c r="H17" s="296">
        <v>1</v>
      </c>
      <c r="I17" s="296">
        <v>36</v>
      </c>
      <c r="J17" s="296">
        <v>36</v>
      </c>
      <c r="K17" s="329">
        <v>8</v>
      </c>
      <c r="L17" s="330">
        <v>8</v>
      </c>
      <c r="M17" s="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8.600000000000001">
      <c r="A18" s="242">
        <v>13</v>
      </c>
      <c r="B18" s="313" t="s">
        <v>23</v>
      </c>
      <c r="C18" s="314" t="s">
        <v>23</v>
      </c>
      <c r="D18" s="171">
        <v>0</v>
      </c>
      <c r="E18" s="296">
        <v>0</v>
      </c>
      <c r="F18" s="296">
        <v>0</v>
      </c>
      <c r="G18" s="296">
        <v>1</v>
      </c>
      <c r="H18" s="296">
        <v>1</v>
      </c>
      <c r="I18" s="296">
        <v>31</v>
      </c>
      <c r="J18" s="296">
        <v>31</v>
      </c>
      <c r="K18" s="329">
        <v>12</v>
      </c>
      <c r="L18" s="330">
        <v>12</v>
      </c>
      <c r="M18" s="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8.600000000000001">
      <c r="A19" s="242">
        <v>14</v>
      </c>
      <c r="B19" s="313" t="s">
        <v>41</v>
      </c>
      <c r="C19" s="314" t="s">
        <v>41</v>
      </c>
      <c r="D19" s="171">
        <v>0</v>
      </c>
      <c r="E19" s="296">
        <v>0</v>
      </c>
      <c r="F19" s="296">
        <v>0</v>
      </c>
      <c r="G19" s="296">
        <v>1</v>
      </c>
      <c r="H19" s="296">
        <v>1</v>
      </c>
      <c r="I19" s="296">
        <v>20</v>
      </c>
      <c r="J19" s="296">
        <v>20</v>
      </c>
      <c r="K19" s="329">
        <v>21</v>
      </c>
      <c r="L19" s="330">
        <v>21</v>
      </c>
      <c r="M19" s="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8.600000000000001">
      <c r="A20" s="242">
        <v>15</v>
      </c>
      <c r="B20" s="313" t="s">
        <v>22</v>
      </c>
      <c r="C20" s="314" t="s">
        <v>22</v>
      </c>
      <c r="D20" s="171">
        <v>0</v>
      </c>
      <c r="E20" s="296">
        <v>0</v>
      </c>
      <c r="F20" s="296">
        <v>0</v>
      </c>
      <c r="G20" s="296">
        <v>1</v>
      </c>
      <c r="H20" s="296">
        <v>1</v>
      </c>
      <c r="I20" s="296">
        <v>13</v>
      </c>
      <c r="J20" s="296">
        <v>13</v>
      </c>
      <c r="K20" s="329">
        <v>13</v>
      </c>
      <c r="L20" s="330">
        <v>13</v>
      </c>
      <c r="M20" s="4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8.600000000000001">
      <c r="A21" s="242">
        <v>16</v>
      </c>
      <c r="B21" s="313" t="s">
        <v>53</v>
      </c>
      <c r="C21" s="314" t="s">
        <v>53</v>
      </c>
      <c r="D21" s="171">
        <v>0</v>
      </c>
      <c r="E21" s="296">
        <v>0</v>
      </c>
      <c r="F21" s="296">
        <v>0</v>
      </c>
      <c r="G21" s="296">
        <v>0</v>
      </c>
      <c r="H21" s="296">
        <v>0</v>
      </c>
      <c r="I21" s="296">
        <v>30</v>
      </c>
      <c r="J21" s="296">
        <v>30</v>
      </c>
      <c r="K21" s="329">
        <v>15</v>
      </c>
      <c r="L21" s="330">
        <v>15</v>
      </c>
      <c r="M21" s="4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8.600000000000001">
      <c r="A22" s="242">
        <v>17</v>
      </c>
      <c r="B22" s="313" t="s">
        <v>24</v>
      </c>
      <c r="C22" s="314" t="s">
        <v>24</v>
      </c>
      <c r="D22" s="171">
        <v>0</v>
      </c>
      <c r="E22" s="296">
        <v>0</v>
      </c>
      <c r="F22" s="296">
        <v>0</v>
      </c>
      <c r="G22" s="296">
        <v>0</v>
      </c>
      <c r="H22" s="296">
        <v>0</v>
      </c>
      <c r="I22" s="296">
        <v>24</v>
      </c>
      <c r="J22" s="296">
        <v>24</v>
      </c>
      <c r="K22" s="329">
        <v>19</v>
      </c>
      <c r="L22" s="330">
        <v>19</v>
      </c>
      <c r="M22" s="4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8.600000000000001">
      <c r="A23" s="242">
        <v>18</v>
      </c>
      <c r="B23" s="313" t="s">
        <v>49</v>
      </c>
      <c r="C23" s="314" t="s">
        <v>49</v>
      </c>
      <c r="D23" s="171">
        <v>0</v>
      </c>
      <c r="E23" s="296">
        <v>0</v>
      </c>
      <c r="F23" s="296">
        <v>0</v>
      </c>
      <c r="G23" s="296">
        <v>0</v>
      </c>
      <c r="H23" s="296">
        <v>0</v>
      </c>
      <c r="I23" s="296">
        <v>21</v>
      </c>
      <c r="J23" s="296">
        <v>21</v>
      </c>
      <c r="K23" s="329">
        <v>9</v>
      </c>
      <c r="L23" s="330">
        <v>9</v>
      </c>
      <c r="M23" s="4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8.600000000000001">
      <c r="A24" s="242">
        <v>19</v>
      </c>
      <c r="B24" s="313" t="s">
        <v>29</v>
      </c>
      <c r="C24" s="314" t="s">
        <v>29</v>
      </c>
      <c r="D24" s="171">
        <v>0</v>
      </c>
      <c r="E24" s="296">
        <v>0</v>
      </c>
      <c r="F24" s="296">
        <v>0</v>
      </c>
      <c r="G24" s="296">
        <v>0</v>
      </c>
      <c r="H24" s="296">
        <v>0</v>
      </c>
      <c r="I24" s="296">
        <v>17</v>
      </c>
      <c r="J24" s="296">
        <v>17</v>
      </c>
      <c r="K24" s="329">
        <v>25</v>
      </c>
      <c r="L24" s="330">
        <v>25</v>
      </c>
      <c r="M24" s="4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8.600000000000001">
      <c r="A25" s="242">
        <v>20</v>
      </c>
      <c r="B25" s="332" t="s">
        <v>28</v>
      </c>
      <c r="C25" s="333" t="s">
        <v>28</v>
      </c>
      <c r="D25" s="171">
        <v>0</v>
      </c>
      <c r="E25" s="331">
        <v>0</v>
      </c>
      <c r="F25" s="331">
        <v>0</v>
      </c>
      <c r="G25" s="296">
        <v>0</v>
      </c>
      <c r="H25" s="296">
        <v>0</v>
      </c>
      <c r="I25" s="296">
        <v>14</v>
      </c>
      <c r="J25" s="296">
        <v>14</v>
      </c>
      <c r="K25" s="329">
        <v>13</v>
      </c>
      <c r="L25" s="330">
        <v>13</v>
      </c>
      <c r="M25" s="4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8.600000000000001">
      <c r="A26" s="242">
        <v>21</v>
      </c>
      <c r="B26" s="313" t="s">
        <v>31</v>
      </c>
      <c r="C26" s="314" t="s">
        <v>31</v>
      </c>
      <c r="D26" s="171">
        <v>0</v>
      </c>
      <c r="E26" s="296">
        <v>0</v>
      </c>
      <c r="F26" s="296">
        <v>0</v>
      </c>
      <c r="G26" s="296">
        <v>0</v>
      </c>
      <c r="H26" s="296">
        <v>0</v>
      </c>
      <c r="I26" s="296">
        <v>12</v>
      </c>
      <c r="J26" s="296">
        <v>12</v>
      </c>
      <c r="K26" s="329">
        <v>11</v>
      </c>
      <c r="L26" s="330">
        <v>11</v>
      </c>
      <c r="M26" s="4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8.600000000000001">
      <c r="A27" s="242">
        <v>22</v>
      </c>
      <c r="B27" s="313" t="s">
        <v>34</v>
      </c>
      <c r="C27" s="314" t="s">
        <v>34</v>
      </c>
      <c r="D27" s="171">
        <v>0</v>
      </c>
      <c r="E27" s="296">
        <v>0</v>
      </c>
      <c r="F27" s="296">
        <v>0</v>
      </c>
      <c r="G27" s="296">
        <v>0</v>
      </c>
      <c r="H27" s="296">
        <v>0</v>
      </c>
      <c r="I27" s="296">
        <v>6</v>
      </c>
      <c r="J27" s="296">
        <v>6</v>
      </c>
      <c r="K27" s="329">
        <v>17</v>
      </c>
      <c r="L27" s="330">
        <v>17</v>
      </c>
      <c r="M27" s="4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8.600000000000001">
      <c r="A28" s="242">
        <v>23</v>
      </c>
      <c r="B28" s="313" t="s">
        <v>30</v>
      </c>
      <c r="C28" s="314" t="s">
        <v>30</v>
      </c>
      <c r="D28" s="171">
        <v>0</v>
      </c>
      <c r="E28" s="296">
        <v>0</v>
      </c>
      <c r="F28" s="296">
        <v>0</v>
      </c>
      <c r="G28" s="296">
        <v>0</v>
      </c>
      <c r="H28" s="296">
        <v>0</v>
      </c>
      <c r="I28" s="296">
        <v>6</v>
      </c>
      <c r="J28" s="296">
        <v>6</v>
      </c>
      <c r="K28" s="329">
        <v>9</v>
      </c>
      <c r="L28" s="330">
        <v>9</v>
      </c>
      <c r="M28" s="4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8.600000000000001">
      <c r="A29" s="242">
        <v>24</v>
      </c>
      <c r="B29" s="313" t="s">
        <v>35</v>
      </c>
      <c r="C29" s="314" t="s">
        <v>35</v>
      </c>
      <c r="D29" s="171">
        <v>0</v>
      </c>
      <c r="E29" s="296">
        <v>0</v>
      </c>
      <c r="F29" s="296">
        <v>0</v>
      </c>
      <c r="G29" s="296">
        <v>0</v>
      </c>
      <c r="H29" s="296">
        <v>0</v>
      </c>
      <c r="I29" s="296">
        <v>4</v>
      </c>
      <c r="J29" s="296">
        <v>4</v>
      </c>
      <c r="K29" s="329">
        <v>25</v>
      </c>
      <c r="L29" s="330">
        <v>25</v>
      </c>
      <c r="M29" s="4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8.600000000000001">
      <c r="A30" s="242">
        <v>25</v>
      </c>
      <c r="B30" s="313" t="s">
        <v>66</v>
      </c>
      <c r="C30" s="314" t="s">
        <v>66</v>
      </c>
      <c r="D30" s="171">
        <v>0</v>
      </c>
      <c r="E30" s="296">
        <v>0</v>
      </c>
      <c r="F30" s="296">
        <v>0</v>
      </c>
      <c r="G30" s="296">
        <v>0</v>
      </c>
      <c r="H30" s="296">
        <v>0</v>
      </c>
      <c r="I30" s="346">
        <v>3</v>
      </c>
      <c r="J30" s="346">
        <v>3</v>
      </c>
      <c r="K30" s="329">
        <v>33</v>
      </c>
      <c r="L30" s="330">
        <v>33</v>
      </c>
      <c r="M30" s="4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8.600000000000001">
      <c r="A31" s="242">
        <v>26</v>
      </c>
      <c r="B31" s="332" t="s">
        <v>68</v>
      </c>
      <c r="C31" s="360" t="s">
        <v>68</v>
      </c>
      <c r="D31" s="171">
        <v>0</v>
      </c>
      <c r="E31" s="356">
        <v>0</v>
      </c>
      <c r="F31" s="357">
        <v>0</v>
      </c>
      <c r="G31" s="356">
        <v>0</v>
      </c>
      <c r="H31" s="357">
        <v>0</v>
      </c>
      <c r="I31" s="358">
        <v>3</v>
      </c>
      <c r="J31" s="359">
        <v>3</v>
      </c>
      <c r="K31" s="329">
        <v>16</v>
      </c>
      <c r="L31" s="330">
        <v>16</v>
      </c>
      <c r="M31" s="4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8.600000000000001">
      <c r="A32" s="242">
        <v>27</v>
      </c>
      <c r="B32" s="313" t="s">
        <v>25</v>
      </c>
      <c r="C32" s="314" t="s">
        <v>25</v>
      </c>
      <c r="D32" s="171">
        <v>0</v>
      </c>
      <c r="E32" s="296">
        <v>0</v>
      </c>
      <c r="F32" s="296">
        <v>0</v>
      </c>
      <c r="G32" s="296">
        <v>0</v>
      </c>
      <c r="H32" s="296">
        <v>0</v>
      </c>
      <c r="I32" s="296">
        <v>3</v>
      </c>
      <c r="J32" s="296">
        <v>3</v>
      </c>
      <c r="K32" s="329">
        <v>11</v>
      </c>
      <c r="L32" s="330">
        <v>11</v>
      </c>
      <c r="M32" s="4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8.600000000000001">
      <c r="A33" s="242">
        <v>28</v>
      </c>
      <c r="B33" s="313" t="s">
        <v>33</v>
      </c>
      <c r="C33" s="314" t="s">
        <v>33</v>
      </c>
      <c r="D33" s="171">
        <v>0</v>
      </c>
      <c r="E33" s="345">
        <v>0</v>
      </c>
      <c r="F33" s="345">
        <v>0</v>
      </c>
      <c r="G33" s="345">
        <v>0</v>
      </c>
      <c r="H33" s="345">
        <v>0</v>
      </c>
      <c r="I33" s="345">
        <v>3</v>
      </c>
      <c r="J33" s="345">
        <v>3</v>
      </c>
      <c r="K33" s="329">
        <v>8</v>
      </c>
      <c r="L33" s="330">
        <v>8</v>
      </c>
      <c r="M33" s="4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9.2" thickBot="1">
      <c r="A34" s="242">
        <v>29</v>
      </c>
      <c r="B34" s="337" t="s">
        <v>32</v>
      </c>
      <c r="C34" s="338" t="s">
        <v>32</v>
      </c>
      <c r="D34" s="244">
        <v>0</v>
      </c>
      <c r="E34" s="339">
        <v>0</v>
      </c>
      <c r="F34" s="339">
        <v>0</v>
      </c>
      <c r="G34" s="340">
        <v>0</v>
      </c>
      <c r="H34" s="340">
        <v>0</v>
      </c>
      <c r="I34" s="340">
        <v>0</v>
      </c>
      <c r="J34" s="340">
        <v>0</v>
      </c>
      <c r="K34" s="339">
        <v>0</v>
      </c>
      <c r="L34" s="341">
        <v>0</v>
      </c>
      <c r="M34" s="4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8.600000000000001">
      <c r="A35" s="53"/>
      <c r="B35" s="334"/>
      <c r="C35" s="334"/>
      <c r="D35" s="100"/>
      <c r="E35" s="54"/>
      <c r="F35" s="55"/>
      <c r="G35" s="48"/>
      <c r="H35" s="1"/>
      <c r="I35" s="55"/>
      <c r="J35" s="48"/>
      <c r="K35" s="1"/>
      <c r="L35" s="55"/>
      <c r="M35" s="4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8.600000000000001">
      <c r="A36" s="53"/>
      <c r="B36" s="334"/>
      <c r="C36" s="334"/>
      <c r="D36" s="100"/>
      <c r="E36" s="54"/>
      <c r="F36" s="55"/>
      <c r="G36" s="48"/>
      <c r="H36" s="1"/>
      <c r="I36" s="55"/>
      <c r="J36" s="48"/>
      <c r="K36" s="1"/>
      <c r="L36" s="55"/>
      <c r="M36" s="4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8.600000000000001">
      <c r="A37" s="53"/>
      <c r="B37" s="334"/>
      <c r="C37" s="334"/>
      <c r="D37" s="100"/>
      <c r="E37" s="54"/>
      <c r="F37" s="55"/>
      <c r="G37" s="48"/>
      <c r="H37" s="1"/>
      <c r="I37" s="55"/>
      <c r="J37" s="48"/>
      <c r="K37" s="1"/>
      <c r="L37" s="55"/>
      <c r="M37" s="4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8.600000000000001">
      <c r="A38" s="53"/>
      <c r="B38" s="334"/>
      <c r="C38" s="334"/>
      <c r="D38" s="100"/>
      <c r="E38" s="56"/>
      <c r="F38" s="55"/>
      <c r="G38" s="48"/>
      <c r="H38" s="1"/>
      <c r="I38" s="55"/>
      <c r="J38" s="48"/>
      <c r="K38" s="1"/>
      <c r="L38" s="55"/>
      <c r="M38" s="4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8.600000000000001">
      <c r="A39" s="53"/>
      <c r="B39" s="335"/>
      <c r="C39" s="335"/>
      <c r="D39" s="101"/>
      <c r="E39" s="54"/>
      <c r="F39" s="55"/>
      <c r="G39" s="22"/>
      <c r="H39" s="1"/>
      <c r="I39" s="55"/>
      <c r="J39" s="48"/>
      <c r="K39" s="1"/>
      <c r="L39" s="55"/>
      <c r="M39" s="48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8.600000000000001">
      <c r="A40" s="53"/>
      <c r="B40" s="335"/>
      <c r="C40" s="335"/>
      <c r="D40" s="101"/>
      <c r="E40" s="57"/>
      <c r="F40" s="55"/>
      <c r="G40" s="48"/>
      <c r="H40" s="1"/>
      <c r="I40" s="55"/>
      <c r="J40" s="48"/>
      <c r="K40" s="1"/>
      <c r="L40" s="55"/>
      <c r="M40" s="4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336"/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1.6">
      <c r="A42" s="1"/>
      <c r="B42" s="1"/>
      <c r="C42" s="1"/>
      <c r="D42" s="1"/>
      <c r="E42" s="1"/>
      <c r="F42" s="58"/>
      <c r="G42" s="59"/>
      <c r="H42" s="1"/>
      <c r="I42" s="58"/>
      <c r="J42" s="59"/>
      <c r="K42" s="1"/>
      <c r="L42" s="58"/>
      <c r="M42" s="5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mergeCells count="163">
    <mergeCell ref="E33:F33"/>
    <mergeCell ref="G33:H33"/>
    <mergeCell ref="I33:J33"/>
    <mergeCell ref="K33:L33"/>
    <mergeCell ref="E30:F30"/>
    <mergeCell ref="G30:H30"/>
    <mergeCell ref="I30:J30"/>
    <mergeCell ref="K30:L30"/>
    <mergeCell ref="E32:F32"/>
    <mergeCell ref="G32:H32"/>
    <mergeCell ref="I32:J32"/>
    <mergeCell ref="K32:L32"/>
    <mergeCell ref="E31:F31"/>
    <mergeCell ref="G31:H31"/>
    <mergeCell ref="I31:J31"/>
    <mergeCell ref="K31:L31"/>
    <mergeCell ref="B2:L2"/>
    <mergeCell ref="E28:F28"/>
    <mergeCell ref="G28:H28"/>
    <mergeCell ref="I28:J28"/>
    <mergeCell ref="K28:L28"/>
    <mergeCell ref="E29:F29"/>
    <mergeCell ref="G29:H29"/>
    <mergeCell ref="I29:J29"/>
    <mergeCell ref="K29:L29"/>
    <mergeCell ref="G26:H26"/>
    <mergeCell ref="I26:J26"/>
    <mergeCell ref="K26:L26"/>
    <mergeCell ref="E27:F27"/>
    <mergeCell ref="G27:H27"/>
    <mergeCell ref="I27:J27"/>
    <mergeCell ref="K27:L27"/>
    <mergeCell ref="G25:H25"/>
    <mergeCell ref="I25:J25"/>
    <mergeCell ref="K25:L25"/>
    <mergeCell ref="E23:F23"/>
    <mergeCell ref="G23:H23"/>
    <mergeCell ref="I23:J23"/>
    <mergeCell ref="K23:L23"/>
    <mergeCell ref="E24:F24"/>
    <mergeCell ref="G24:H24"/>
    <mergeCell ref="I24:J24"/>
    <mergeCell ref="K24:L24"/>
    <mergeCell ref="G22:H22"/>
    <mergeCell ref="I22:J22"/>
    <mergeCell ref="K22:L22"/>
    <mergeCell ref="E19:F19"/>
    <mergeCell ref="G19:H19"/>
    <mergeCell ref="I19:J19"/>
    <mergeCell ref="K19:L19"/>
    <mergeCell ref="E20:F20"/>
    <mergeCell ref="G20:H20"/>
    <mergeCell ref="I20:J20"/>
    <mergeCell ref="K20:L20"/>
    <mergeCell ref="E15:F15"/>
    <mergeCell ref="G15:H15"/>
    <mergeCell ref="I15:J15"/>
    <mergeCell ref="K15:L15"/>
    <mergeCell ref="E16:F16"/>
    <mergeCell ref="G16:H16"/>
    <mergeCell ref="I16:J16"/>
    <mergeCell ref="K16:L16"/>
    <mergeCell ref="G21:H21"/>
    <mergeCell ref="I21:J21"/>
    <mergeCell ref="K21:L21"/>
    <mergeCell ref="K8:L8"/>
    <mergeCell ref="E13:F13"/>
    <mergeCell ref="G13:H13"/>
    <mergeCell ref="I13:J13"/>
    <mergeCell ref="K13:L13"/>
    <mergeCell ref="E14:F14"/>
    <mergeCell ref="G14:H14"/>
    <mergeCell ref="I14:J14"/>
    <mergeCell ref="K14:L14"/>
    <mergeCell ref="E11:F11"/>
    <mergeCell ref="G11:H11"/>
    <mergeCell ref="I11:J11"/>
    <mergeCell ref="K11:L11"/>
    <mergeCell ref="E12:F12"/>
    <mergeCell ref="G12:H12"/>
    <mergeCell ref="I12:J12"/>
    <mergeCell ref="K12:L12"/>
    <mergeCell ref="B40:C40"/>
    <mergeCell ref="A41:M41"/>
    <mergeCell ref="B34:C34"/>
    <mergeCell ref="B35:C35"/>
    <mergeCell ref="E34:F34"/>
    <mergeCell ref="G34:H34"/>
    <mergeCell ref="I34:J34"/>
    <mergeCell ref="K34:L34"/>
    <mergeCell ref="E9:F9"/>
    <mergeCell ref="G9:H9"/>
    <mergeCell ref="I9:J9"/>
    <mergeCell ref="K9:L9"/>
    <mergeCell ref="E10:F10"/>
    <mergeCell ref="G10:H10"/>
    <mergeCell ref="I10:J10"/>
    <mergeCell ref="K10:L10"/>
    <mergeCell ref="E17:F17"/>
    <mergeCell ref="G17:H17"/>
    <mergeCell ref="I17:J17"/>
    <mergeCell ref="K17:L17"/>
    <mergeCell ref="E18:F18"/>
    <mergeCell ref="G18:H18"/>
    <mergeCell ref="I18:J18"/>
    <mergeCell ref="K18:L18"/>
    <mergeCell ref="B28:C28"/>
    <mergeCell ref="B29:C29"/>
    <mergeCell ref="B30:C30"/>
    <mergeCell ref="B32:C32"/>
    <mergeCell ref="B33:C33"/>
    <mergeCell ref="B36:C36"/>
    <mergeCell ref="B37:C37"/>
    <mergeCell ref="B38:C38"/>
    <mergeCell ref="B39:C39"/>
    <mergeCell ref="B31:C31"/>
    <mergeCell ref="B26:C26"/>
    <mergeCell ref="B27:C27"/>
    <mergeCell ref="E26:F26"/>
    <mergeCell ref="B19:C19"/>
    <mergeCell ref="B20:C20"/>
    <mergeCell ref="B21:C21"/>
    <mergeCell ref="B22:C22"/>
    <mergeCell ref="B23:C23"/>
    <mergeCell ref="B24:C24"/>
    <mergeCell ref="E21:F21"/>
    <mergeCell ref="E25:F25"/>
    <mergeCell ref="B25:C25"/>
    <mergeCell ref="E22:F22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14:C14"/>
    <mergeCell ref="G6:H6"/>
    <mergeCell ref="B6:C6"/>
    <mergeCell ref="B7:C7"/>
    <mergeCell ref="B8:C8"/>
    <mergeCell ref="E6:F6"/>
    <mergeCell ref="I6:J6"/>
    <mergeCell ref="K6:L6"/>
    <mergeCell ref="C3:G3"/>
    <mergeCell ref="G5:H5"/>
    <mergeCell ref="E5:F5"/>
    <mergeCell ref="K5:L5"/>
    <mergeCell ref="I5:J5"/>
    <mergeCell ref="B5:C5"/>
    <mergeCell ref="E4:F4"/>
    <mergeCell ref="G4:H4"/>
    <mergeCell ref="I4:J4"/>
    <mergeCell ref="K4:L4"/>
    <mergeCell ref="E7:F7"/>
    <mergeCell ref="G7:H7"/>
    <mergeCell ref="I7:J7"/>
    <mergeCell ref="K7:L7"/>
    <mergeCell ref="E8:F8"/>
    <mergeCell ref="G8:H8"/>
    <mergeCell ref="I8:J8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B0C-3175-4345-AD6D-1896C0BDB0A2}">
  <dimension ref="A1:AC64"/>
  <sheetViews>
    <sheetView workbookViewId="0">
      <selection activeCell="G3" sqref="G3"/>
    </sheetView>
  </sheetViews>
  <sheetFormatPr defaultRowHeight="14.4"/>
  <cols>
    <col min="1" max="1" width="5.88671875" customWidth="1"/>
    <col min="2" max="2" width="28.109375" customWidth="1"/>
    <col min="3" max="3" width="13.44140625" customWidth="1"/>
    <col min="4" max="4" width="10" customWidth="1"/>
    <col min="5" max="21" width="5.6640625" customWidth="1"/>
    <col min="22" max="22" width="6" customWidth="1"/>
  </cols>
  <sheetData>
    <row r="1" spans="1:2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4.6">
      <c r="A2" s="347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1"/>
      <c r="W2" s="1"/>
      <c r="X2" s="1"/>
      <c r="Y2" s="1"/>
      <c r="Z2" s="1"/>
      <c r="AA2" s="1"/>
      <c r="AB2" s="1"/>
      <c r="AC2" s="1"/>
    </row>
    <row r="3" spans="1:29" ht="21">
      <c r="A3" s="17"/>
      <c r="B3" s="17"/>
      <c r="C3" s="65"/>
      <c r="D3" s="65"/>
      <c r="E3" s="66"/>
      <c r="F3" s="66"/>
      <c r="G3" s="66"/>
      <c r="H3" s="64"/>
      <c r="I3" s="66"/>
      <c r="J3" s="66"/>
      <c r="K3" s="66"/>
      <c r="L3" s="66"/>
      <c r="M3" s="66"/>
      <c r="N3" s="18"/>
      <c r="O3" s="60"/>
      <c r="P3" s="60"/>
      <c r="Q3" s="60"/>
      <c r="R3" s="60"/>
      <c r="S3" s="60"/>
      <c r="T3" s="61"/>
      <c r="U3" s="1"/>
      <c r="V3" s="1"/>
      <c r="W3" s="1"/>
      <c r="X3" s="1"/>
      <c r="Y3" s="1"/>
      <c r="Z3" s="1"/>
      <c r="AA3" s="1"/>
      <c r="AB3" s="1"/>
      <c r="AC3" s="1"/>
    </row>
    <row r="4" spans="1:29" ht="27.6">
      <c r="A4" s="15"/>
      <c r="B4" s="349" t="s">
        <v>37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1"/>
      <c r="X4" s="1"/>
      <c r="Y4" s="1"/>
      <c r="Z4" s="1"/>
      <c r="AA4" s="1"/>
      <c r="AB4" s="1"/>
      <c r="AC4" s="1"/>
    </row>
    <row r="5" spans="1:29" ht="18.600000000000001">
      <c r="A5" s="19"/>
      <c r="B5" s="15"/>
      <c r="C5" s="79" t="s">
        <v>39</v>
      </c>
      <c r="D5" s="98" t="s">
        <v>38</v>
      </c>
      <c r="E5" s="80">
        <v>1</v>
      </c>
      <c r="F5" s="81">
        <v>2</v>
      </c>
      <c r="G5" s="81">
        <v>3</v>
      </c>
      <c r="H5" s="82">
        <v>4</v>
      </c>
      <c r="I5" s="83">
        <v>5</v>
      </c>
      <c r="J5" s="63"/>
      <c r="K5" s="80">
        <v>6</v>
      </c>
      <c r="L5" s="81">
        <v>7</v>
      </c>
      <c r="M5" s="81">
        <v>8</v>
      </c>
      <c r="N5" s="82">
        <v>9</v>
      </c>
      <c r="O5" s="84">
        <v>10</v>
      </c>
      <c r="P5" s="68"/>
      <c r="Q5" s="85">
        <v>11</v>
      </c>
      <c r="R5" s="86">
        <v>12</v>
      </c>
      <c r="S5" s="86">
        <v>13</v>
      </c>
      <c r="T5" s="82">
        <v>14</v>
      </c>
      <c r="U5" s="84">
        <v>15</v>
      </c>
      <c r="V5" s="71"/>
      <c r="W5" s="1"/>
      <c r="X5" s="1"/>
      <c r="Y5" s="1"/>
      <c r="Z5" s="1"/>
      <c r="AA5" s="1"/>
      <c r="AB5" s="1"/>
      <c r="AC5" s="1"/>
    </row>
    <row r="6" spans="1:29" ht="18.600000000000001">
      <c r="A6" s="245">
        <v>1</v>
      </c>
      <c r="B6" s="246" t="s">
        <v>46</v>
      </c>
      <c r="C6" s="250">
        <v>45007</v>
      </c>
      <c r="D6" s="251">
        <f>SUM(E6:I6,K6:O6,Q6:U6)</f>
        <v>2058</v>
      </c>
      <c r="E6" s="81">
        <v>125</v>
      </c>
      <c r="F6" s="81">
        <v>126</v>
      </c>
      <c r="G6" s="81">
        <v>128</v>
      </c>
      <c r="H6" s="81">
        <v>143</v>
      </c>
      <c r="I6" s="81">
        <v>148</v>
      </c>
      <c r="J6" s="252">
        <f>SUM(E6:I6)</f>
        <v>670</v>
      </c>
      <c r="K6" s="81">
        <v>128</v>
      </c>
      <c r="L6" s="81">
        <v>144</v>
      </c>
      <c r="M6" s="81">
        <v>142</v>
      </c>
      <c r="N6" s="81">
        <v>140</v>
      </c>
      <c r="O6" s="81">
        <v>122</v>
      </c>
      <c r="P6" s="252">
        <f>SUM(K6:O6)</f>
        <v>676</v>
      </c>
      <c r="Q6" s="81">
        <v>140</v>
      </c>
      <c r="R6" s="81">
        <v>148</v>
      </c>
      <c r="S6" s="81">
        <v>140</v>
      </c>
      <c r="T6" s="81">
        <v>140</v>
      </c>
      <c r="U6" s="81">
        <v>144</v>
      </c>
      <c r="V6" s="253">
        <f>SUM(Q6:U6)</f>
        <v>712</v>
      </c>
      <c r="W6" s="1"/>
      <c r="X6" s="1"/>
      <c r="Y6" s="1"/>
      <c r="Z6" s="1"/>
      <c r="AA6" s="1"/>
      <c r="AB6" s="1"/>
      <c r="AC6" s="1"/>
    </row>
    <row r="7" spans="1:29" ht="18.600000000000001">
      <c r="A7" s="245">
        <v>2</v>
      </c>
      <c r="B7" s="247" t="s">
        <v>45</v>
      </c>
      <c r="C7" s="69">
        <v>45210</v>
      </c>
      <c r="D7" s="254">
        <f>SUM(E7:I7,K7:O7,Q7:U7)</f>
        <v>2022</v>
      </c>
      <c r="E7" s="63">
        <v>128</v>
      </c>
      <c r="F7" s="63">
        <v>127</v>
      </c>
      <c r="G7" s="63">
        <v>148</v>
      </c>
      <c r="H7" s="67">
        <v>125</v>
      </c>
      <c r="I7" s="63">
        <v>140</v>
      </c>
      <c r="J7" s="99">
        <f>SUM(E7:I7)</f>
        <v>668</v>
      </c>
      <c r="K7" s="63">
        <v>140</v>
      </c>
      <c r="L7" s="63">
        <v>144</v>
      </c>
      <c r="M7" s="63">
        <v>131</v>
      </c>
      <c r="N7" s="67">
        <v>131</v>
      </c>
      <c r="O7" s="255">
        <v>115</v>
      </c>
      <c r="P7" s="99">
        <f>SUM(K7:O7)</f>
        <v>661</v>
      </c>
      <c r="Q7" s="256">
        <v>131</v>
      </c>
      <c r="R7" s="255">
        <v>140</v>
      </c>
      <c r="S7" s="70">
        <v>148</v>
      </c>
      <c r="T7" s="67">
        <v>134</v>
      </c>
      <c r="U7" s="255">
        <v>140</v>
      </c>
      <c r="V7" s="257">
        <f>SUM(Q7:U7)</f>
        <v>693</v>
      </c>
      <c r="W7" s="1"/>
      <c r="X7" s="1"/>
      <c r="Y7" s="1"/>
      <c r="Z7" s="1"/>
      <c r="AA7" s="1"/>
      <c r="AB7" s="1"/>
      <c r="AC7" s="1"/>
    </row>
    <row r="8" spans="1:29" ht="18.600000000000001">
      <c r="A8" s="245">
        <v>3</v>
      </c>
      <c r="B8" s="247" t="s">
        <v>11</v>
      </c>
      <c r="C8" s="69">
        <v>45196</v>
      </c>
      <c r="D8" s="254">
        <f>SUM(E8:I8,K8:O8,Q8:U8)</f>
        <v>1986</v>
      </c>
      <c r="E8" s="63">
        <v>143</v>
      </c>
      <c r="F8" s="63">
        <v>111</v>
      </c>
      <c r="G8" s="63">
        <v>141</v>
      </c>
      <c r="H8" s="67">
        <v>131</v>
      </c>
      <c r="I8" s="63">
        <v>125</v>
      </c>
      <c r="J8" s="99">
        <f>SUM(E8:I8)</f>
        <v>651</v>
      </c>
      <c r="K8" s="63">
        <v>116</v>
      </c>
      <c r="L8" s="63">
        <v>140</v>
      </c>
      <c r="M8" s="63">
        <v>142</v>
      </c>
      <c r="N8" s="67">
        <v>129</v>
      </c>
      <c r="O8" s="70">
        <v>140</v>
      </c>
      <c r="P8" s="99">
        <f>SUM(K8:O8)</f>
        <v>667</v>
      </c>
      <c r="Q8" s="70">
        <v>129</v>
      </c>
      <c r="R8" s="70">
        <v>137</v>
      </c>
      <c r="S8" s="70">
        <v>132</v>
      </c>
      <c r="T8" s="67">
        <v>144</v>
      </c>
      <c r="U8" s="255">
        <v>126</v>
      </c>
      <c r="V8" s="257">
        <f>SUM(Q8:U8)</f>
        <v>668</v>
      </c>
      <c r="W8" s="1"/>
      <c r="X8" s="1"/>
      <c r="Y8" s="1"/>
      <c r="Z8" s="1"/>
      <c r="AA8" s="1"/>
      <c r="AB8" s="1"/>
      <c r="AC8" s="1"/>
    </row>
    <row r="9" spans="1:29" ht="18.600000000000001">
      <c r="A9" s="245">
        <v>4</v>
      </c>
      <c r="B9" s="247" t="s">
        <v>60</v>
      </c>
      <c r="C9" s="69">
        <v>45210</v>
      </c>
      <c r="D9" s="254">
        <f>SUM(E9:I9,K9:O9,Q9:U9)</f>
        <v>1957</v>
      </c>
      <c r="E9" s="63">
        <v>120</v>
      </c>
      <c r="F9" s="63">
        <v>127</v>
      </c>
      <c r="G9" s="63">
        <v>114</v>
      </c>
      <c r="H9" s="67">
        <v>140</v>
      </c>
      <c r="I9" s="63">
        <v>140</v>
      </c>
      <c r="J9" s="99">
        <f>SUM(E9:I9)</f>
        <v>641</v>
      </c>
      <c r="K9" s="63">
        <v>127</v>
      </c>
      <c r="L9" s="63">
        <v>132</v>
      </c>
      <c r="M9" s="63">
        <v>128</v>
      </c>
      <c r="N9" s="67">
        <v>140</v>
      </c>
      <c r="O9" s="70">
        <v>129</v>
      </c>
      <c r="P9" s="99">
        <f>SUM(K9:O9)</f>
        <v>656</v>
      </c>
      <c r="Q9" s="87">
        <v>129</v>
      </c>
      <c r="R9" s="70">
        <v>140</v>
      </c>
      <c r="S9" s="70">
        <v>128</v>
      </c>
      <c r="T9" s="67">
        <v>134</v>
      </c>
      <c r="U9" s="255">
        <v>129</v>
      </c>
      <c r="V9" s="257">
        <f>SUM(Q9:U9)</f>
        <v>660</v>
      </c>
      <c r="W9" s="1"/>
      <c r="X9" s="1"/>
      <c r="Y9" s="1"/>
      <c r="Z9" s="1"/>
      <c r="AA9" s="1"/>
      <c r="AB9" s="1"/>
      <c r="AC9" s="1"/>
    </row>
    <row r="10" spans="1:29" ht="18.600000000000001">
      <c r="A10" s="245">
        <v>5</v>
      </c>
      <c r="B10" s="247" t="s">
        <v>2</v>
      </c>
      <c r="C10" s="69">
        <v>45196</v>
      </c>
      <c r="D10" s="254">
        <f>SUM(E10:I10,K10:O10,Q10:U10)</f>
        <v>1949</v>
      </c>
      <c r="E10" s="63">
        <v>127</v>
      </c>
      <c r="F10" s="63">
        <v>107</v>
      </c>
      <c r="G10" s="63">
        <v>125</v>
      </c>
      <c r="H10" s="67">
        <v>127</v>
      </c>
      <c r="I10" s="63">
        <v>128</v>
      </c>
      <c r="J10" s="99">
        <f>SUM(E10:I10)</f>
        <v>614</v>
      </c>
      <c r="K10" s="63">
        <v>128</v>
      </c>
      <c r="L10" s="63">
        <v>128</v>
      </c>
      <c r="M10" s="63">
        <v>127</v>
      </c>
      <c r="N10" s="67">
        <v>140</v>
      </c>
      <c r="O10" s="255">
        <v>127</v>
      </c>
      <c r="P10" s="99">
        <f>SUM(K10:O10)</f>
        <v>650</v>
      </c>
      <c r="Q10" s="87">
        <v>140</v>
      </c>
      <c r="R10" s="70">
        <v>140</v>
      </c>
      <c r="S10" s="70">
        <v>140</v>
      </c>
      <c r="T10" s="67">
        <v>125</v>
      </c>
      <c r="U10" s="255">
        <v>140</v>
      </c>
      <c r="V10" s="257">
        <f>SUM(Q10:U10)</f>
        <v>685</v>
      </c>
      <c r="W10" s="1"/>
      <c r="X10" s="1"/>
      <c r="Y10" s="1"/>
      <c r="Z10" s="1"/>
      <c r="AA10" s="1"/>
      <c r="AB10" s="1"/>
      <c r="AC10" s="1"/>
    </row>
    <row r="11" spans="1:29" ht="18.600000000000001">
      <c r="A11" s="245">
        <v>6</v>
      </c>
      <c r="B11" s="247" t="s">
        <v>20</v>
      </c>
      <c r="C11" s="69">
        <v>45196</v>
      </c>
      <c r="D11" s="254">
        <f>SUM(E11:I11,K11:O11,Q11:U11)</f>
        <v>1931</v>
      </c>
      <c r="E11" s="63">
        <v>143</v>
      </c>
      <c r="F11" s="63">
        <v>108</v>
      </c>
      <c r="G11" s="63">
        <v>123</v>
      </c>
      <c r="H11" s="67">
        <v>109</v>
      </c>
      <c r="I11" s="63">
        <v>125</v>
      </c>
      <c r="J11" s="99">
        <f>SUM(E11:I11)</f>
        <v>608</v>
      </c>
      <c r="K11" s="63">
        <v>140</v>
      </c>
      <c r="L11" s="63">
        <v>140</v>
      </c>
      <c r="M11" s="63">
        <v>140</v>
      </c>
      <c r="N11" s="67">
        <v>113</v>
      </c>
      <c r="O11" s="255">
        <v>140</v>
      </c>
      <c r="P11" s="99">
        <f>SUM(K11:O11)</f>
        <v>673</v>
      </c>
      <c r="Q11" s="255">
        <v>140</v>
      </c>
      <c r="R11" s="255">
        <v>124</v>
      </c>
      <c r="S11" s="70">
        <v>144</v>
      </c>
      <c r="T11" s="67">
        <v>115</v>
      </c>
      <c r="U11" s="255">
        <v>127</v>
      </c>
      <c r="V11" s="257">
        <f>SUM(Q11:U11)</f>
        <v>650</v>
      </c>
      <c r="W11" s="1"/>
      <c r="X11" s="1"/>
      <c r="Y11" s="1"/>
      <c r="Z11" s="1"/>
      <c r="AA11" s="1"/>
      <c r="AB11" s="1"/>
      <c r="AC11" s="1"/>
    </row>
    <row r="12" spans="1:29" ht="18.600000000000001">
      <c r="A12" s="245">
        <v>7</v>
      </c>
      <c r="B12" s="247" t="s">
        <v>3</v>
      </c>
      <c r="C12" s="69">
        <v>45196</v>
      </c>
      <c r="D12" s="254">
        <f>SUM(E12:I12,K12:O12,Q12:U12)</f>
        <v>1917</v>
      </c>
      <c r="E12" s="63">
        <v>126</v>
      </c>
      <c r="F12" s="63">
        <v>145</v>
      </c>
      <c r="G12" s="63">
        <v>127</v>
      </c>
      <c r="H12" s="67">
        <v>123</v>
      </c>
      <c r="I12" s="63">
        <v>126</v>
      </c>
      <c r="J12" s="99">
        <f>SUM(E12:I12)</f>
        <v>647</v>
      </c>
      <c r="K12" s="63">
        <v>126</v>
      </c>
      <c r="L12" s="63">
        <v>116</v>
      </c>
      <c r="M12" s="63">
        <v>131</v>
      </c>
      <c r="N12" s="67">
        <v>132</v>
      </c>
      <c r="O12" s="255">
        <v>131</v>
      </c>
      <c r="P12" s="99">
        <f>SUM(K12:O12)</f>
        <v>636</v>
      </c>
      <c r="Q12" s="87">
        <v>124</v>
      </c>
      <c r="R12" s="87">
        <v>142</v>
      </c>
      <c r="S12" s="87">
        <v>126</v>
      </c>
      <c r="T12" s="62">
        <v>109</v>
      </c>
      <c r="U12" s="255">
        <v>133</v>
      </c>
      <c r="V12" s="257">
        <f>SUM(Q12:U12)</f>
        <v>634</v>
      </c>
      <c r="W12" s="1"/>
      <c r="X12" s="1"/>
      <c r="Y12" s="1"/>
      <c r="Z12" s="1"/>
      <c r="AA12" s="1"/>
      <c r="AB12" s="1"/>
      <c r="AC12" s="1"/>
    </row>
    <row r="13" spans="1:29" ht="18.600000000000001">
      <c r="A13" s="245">
        <v>8</v>
      </c>
      <c r="B13" s="247" t="s">
        <v>18</v>
      </c>
      <c r="C13" s="69">
        <v>45196</v>
      </c>
      <c r="D13" s="254">
        <f>SUM(E13:I13,K13:O13,Q13:U13)</f>
        <v>1905</v>
      </c>
      <c r="E13" s="63">
        <v>128</v>
      </c>
      <c r="F13" s="63">
        <v>120</v>
      </c>
      <c r="G13" s="63">
        <v>124</v>
      </c>
      <c r="H13" s="67">
        <v>123</v>
      </c>
      <c r="I13" s="63">
        <v>126</v>
      </c>
      <c r="J13" s="99">
        <f>SUM(E13:I13)</f>
        <v>621</v>
      </c>
      <c r="K13" s="63">
        <v>111</v>
      </c>
      <c r="L13" s="63">
        <v>126</v>
      </c>
      <c r="M13" s="63">
        <v>142</v>
      </c>
      <c r="N13" s="67">
        <v>127</v>
      </c>
      <c r="O13" s="255">
        <v>128</v>
      </c>
      <c r="P13" s="99">
        <f>SUM(K13:O13)</f>
        <v>634</v>
      </c>
      <c r="Q13" s="87">
        <v>140</v>
      </c>
      <c r="R13" s="87">
        <v>99</v>
      </c>
      <c r="S13" s="87">
        <v>125</v>
      </c>
      <c r="T13" s="62">
        <v>144</v>
      </c>
      <c r="U13" s="255">
        <v>142</v>
      </c>
      <c r="V13" s="257">
        <f>SUM(Q13:U13)</f>
        <v>650</v>
      </c>
      <c r="W13" s="1"/>
      <c r="X13" s="1"/>
      <c r="Y13" s="1"/>
      <c r="Z13" s="1"/>
      <c r="AA13" s="1"/>
      <c r="AB13" s="1"/>
      <c r="AC13" s="1"/>
    </row>
    <row r="14" spans="1:29" ht="18.600000000000001">
      <c r="A14" s="245">
        <v>9</v>
      </c>
      <c r="B14" s="247" t="s">
        <v>23</v>
      </c>
      <c r="C14" s="69">
        <v>45196</v>
      </c>
      <c r="D14" s="254">
        <f>SUM(E14:I14,K14:O14,Q14:U14)</f>
        <v>1892</v>
      </c>
      <c r="E14" s="63">
        <v>124</v>
      </c>
      <c r="F14" s="63">
        <v>120</v>
      </c>
      <c r="G14" s="63">
        <v>124</v>
      </c>
      <c r="H14" s="67">
        <v>132</v>
      </c>
      <c r="I14" s="63">
        <v>132</v>
      </c>
      <c r="J14" s="99">
        <f>SUM(E14:I14)</f>
        <v>632</v>
      </c>
      <c r="K14" s="63">
        <v>122</v>
      </c>
      <c r="L14" s="63">
        <v>125</v>
      </c>
      <c r="M14" s="63">
        <v>140</v>
      </c>
      <c r="N14" s="67">
        <v>126</v>
      </c>
      <c r="O14" s="255">
        <v>122</v>
      </c>
      <c r="P14" s="99">
        <f>SUM(K14:O14)</f>
        <v>635</v>
      </c>
      <c r="Q14" s="87">
        <v>120</v>
      </c>
      <c r="R14" s="70">
        <v>128</v>
      </c>
      <c r="S14" s="70">
        <v>119</v>
      </c>
      <c r="T14" s="67">
        <v>129</v>
      </c>
      <c r="U14" s="255">
        <v>129</v>
      </c>
      <c r="V14" s="257">
        <f>SUM(Q14:U14)</f>
        <v>625</v>
      </c>
      <c r="W14" s="1"/>
      <c r="X14" s="1"/>
      <c r="Y14" s="1"/>
      <c r="Z14" s="1"/>
      <c r="AA14" s="1"/>
      <c r="AB14" s="1"/>
      <c r="AC14" s="1"/>
    </row>
    <row r="15" spans="1:29" ht="18.600000000000001">
      <c r="A15" s="245">
        <v>10</v>
      </c>
      <c r="B15" s="247" t="s">
        <v>19</v>
      </c>
      <c r="C15" s="69">
        <v>45210</v>
      </c>
      <c r="D15" s="254">
        <f>SUM(E15:I15,K15:O15,Q15:U15)</f>
        <v>1888</v>
      </c>
      <c r="E15" s="63">
        <v>127</v>
      </c>
      <c r="F15" s="63">
        <v>126</v>
      </c>
      <c r="G15" s="63">
        <v>127</v>
      </c>
      <c r="H15" s="67">
        <v>128</v>
      </c>
      <c r="I15" s="63">
        <v>120</v>
      </c>
      <c r="J15" s="99">
        <f>SUM(E15:I15)</f>
        <v>628</v>
      </c>
      <c r="K15" s="63">
        <v>122</v>
      </c>
      <c r="L15" s="63">
        <v>133</v>
      </c>
      <c r="M15" s="63">
        <v>116</v>
      </c>
      <c r="N15" s="67">
        <v>120</v>
      </c>
      <c r="O15" s="255">
        <v>140</v>
      </c>
      <c r="P15" s="99">
        <f>SUM(K15:O15)</f>
        <v>631</v>
      </c>
      <c r="Q15" s="87">
        <v>140</v>
      </c>
      <c r="R15" s="70">
        <v>123</v>
      </c>
      <c r="S15" s="70">
        <v>124</v>
      </c>
      <c r="T15" s="67">
        <v>112</v>
      </c>
      <c r="U15" s="255">
        <v>130</v>
      </c>
      <c r="V15" s="257">
        <f>SUM(Q15:U15)</f>
        <v>629</v>
      </c>
      <c r="W15" s="1"/>
      <c r="X15" s="1"/>
      <c r="Y15" s="1"/>
      <c r="Z15" s="1"/>
      <c r="AA15" s="1"/>
      <c r="AB15" s="1"/>
      <c r="AC15" s="1"/>
    </row>
    <row r="16" spans="1:29" ht="18.600000000000001">
      <c r="A16" s="245">
        <v>11</v>
      </c>
      <c r="B16" s="247" t="s">
        <v>21</v>
      </c>
      <c r="C16" s="69">
        <v>45210</v>
      </c>
      <c r="D16" s="254">
        <f>SUM(E16:I16,K16:O16,Q16:U16)</f>
        <v>1874</v>
      </c>
      <c r="E16" s="63">
        <v>108</v>
      </c>
      <c r="F16" s="63">
        <v>127</v>
      </c>
      <c r="G16" s="63">
        <v>127</v>
      </c>
      <c r="H16" s="67">
        <v>132</v>
      </c>
      <c r="I16" s="63">
        <v>127</v>
      </c>
      <c r="J16" s="99">
        <f>SUM(E16:I16)</f>
        <v>621</v>
      </c>
      <c r="K16" s="63">
        <v>111</v>
      </c>
      <c r="L16" s="63">
        <v>128</v>
      </c>
      <c r="M16" s="63">
        <v>122</v>
      </c>
      <c r="N16" s="67">
        <v>127</v>
      </c>
      <c r="O16" s="255">
        <v>120</v>
      </c>
      <c r="P16" s="99">
        <f>SUM(K16:O16)</f>
        <v>608</v>
      </c>
      <c r="Q16" s="70">
        <v>140</v>
      </c>
      <c r="R16" s="70">
        <v>122</v>
      </c>
      <c r="S16" s="70">
        <v>130</v>
      </c>
      <c r="T16" s="67">
        <v>129</v>
      </c>
      <c r="U16" s="255">
        <v>124</v>
      </c>
      <c r="V16" s="257">
        <f>SUM(Q16:U16)</f>
        <v>645</v>
      </c>
      <c r="W16" s="1"/>
      <c r="X16" s="1"/>
      <c r="Y16" s="1"/>
      <c r="Z16" s="1"/>
      <c r="AA16" s="1"/>
      <c r="AB16" s="1"/>
      <c r="AC16" s="1"/>
    </row>
    <row r="17" spans="1:29" ht="18.600000000000001">
      <c r="A17" s="245">
        <v>12</v>
      </c>
      <c r="B17" s="247" t="s">
        <v>50</v>
      </c>
      <c r="C17" s="69">
        <v>45196</v>
      </c>
      <c r="D17" s="254">
        <f>SUM(E17:I17,K17:O17,Q17:U17)</f>
        <v>1862</v>
      </c>
      <c r="E17" s="63">
        <v>105</v>
      </c>
      <c r="F17" s="63">
        <v>124</v>
      </c>
      <c r="G17" s="63">
        <v>115</v>
      </c>
      <c r="H17" s="63">
        <v>128</v>
      </c>
      <c r="I17" s="63">
        <v>128</v>
      </c>
      <c r="J17" s="99">
        <f>SUM(E17:I17)</f>
        <v>600</v>
      </c>
      <c r="K17" s="63">
        <v>130</v>
      </c>
      <c r="L17" s="63">
        <v>122</v>
      </c>
      <c r="M17" s="63">
        <v>120</v>
      </c>
      <c r="N17" s="63">
        <v>130</v>
      </c>
      <c r="O17" s="63">
        <v>131</v>
      </c>
      <c r="P17" s="99">
        <f>SUM(K17:O17)</f>
        <v>633</v>
      </c>
      <c r="Q17" s="87">
        <v>129</v>
      </c>
      <c r="R17" s="87">
        <v>140</v>
      </c>
      <c r="S17" s="87">
        <v>109</v>
      </c>
      <c r="T17" s="87">
        <v>127</v>
      </c>
      <c r="U17" s="87">
        <v>124</v>
      </c>
      <c r="V17" s="257">
        <f>SUM(Q17:U17)</f>
        <v>629</v>
      </c>
      <c r="W17" s="1"/>
      <c r="X17" s="1"/>
      <c r="Y17" s="1"/>
      <c r="Z17" s="1"/>
      <c r="AA17" s="1"/>
      <c r="AB17" s="1"/>
      <c r="AC17" s="1"/>
    </row>
    <row r="18" spans="1:29" ht="18.600000000000001">
      <c r="A18" s="245">
        <v>13</v>
      </c>
      <c r="B18" s="247" t="s">
        <v>26</v>
      </c>
      <c r="C18" s="69">
        <v>45196</v>
      </c>
      <c r="D18" s="254">
        <f>SUM(E18:I18,K18:O18,Q18:U18)</f>
        <v>1848</v>
      </c>
      <c r="E18" s="63">
        <v>107</v>
      </c>
      <c r="F18" s="63">
        <v>112</v>
      </c>
      <c r="G18" s="63">
        <v>109</v>
      </c>
      <c r="H18" s="67">
        <v>122</v>
      </c>
      <c r="I18" s="63">
        <v>121</v>
      </c>
      <c r="J18" s="99">
        <f>SUM(E18:I18)</f>
        <v>571</v>
      </c>
      <c r="K18" s="63">
        <v>129</v>
      </c>
      <c r="L18" s="63">
        <v>125</v>
      </c>
      <c r="M18" s="63">
        <v>140</v>
      </c>
      <c r="N18" s="67">
        <v>129</v>
      </c>
      <c r="O18" s="255">
        <v>121</v>
      </c>
      <c r="P18" s="99">
        <f>SUM(K18:O18)</f>
        <v>644</v>
      </c>
      <c r="Q18" s="87">
        <v>127</v>
      </c>
      <c r="R18" s="70">
        <v>128</v>
      </c>
      <c r="S18" s="70">
        <v>128</v>
      </c>
      <c r="T18" s="67">
        <v>128</v>
      </c>
      <c r="U18" s="255">
        <v>122</v>
      </c>
      <c r="V18" s="257">
        <f>SUM(Q18:U18)</f>
        <v>633</v>
      </c>
      <c r="W18" s="1"/>
      <c r="X18" s="1"/>
      <c r="Y18" s="1"/>
      <c r="Z18" s="1"/>
      <c r="AA18" s="1"/>
      <c r="AB18" s="1"/>
      <c r="AC18" s="1"/>
    </row>
    <row r="19" spans="1:29" ht="18.600000000000001">
      <c r="A19" s="245">
        <v>14</v>
      </c>
      <c r="B19" s="247" t="s">
        <v>49</v>
      </c>
      <c r="C19" s="69">
        <v>45210</v>
      </c>
      <c r="D19" s="254">
        <f>SUM(E19:I19,K19:O19,Q19:U19)</f>
        <v>1842</v>
      </c>
      <c r="E19" s="63">
        <v>113</v>
      </c>
      <c r="F19" s="63">
        <v>119</v>
      </c>
      <c r="G19" s="63">
        <v>127</v>
      </c>
      <c r="H19" s="63">
        <v>126</v>
      </c>
      <c r="I19" s="63">
        <v>127</v>
      </c>
      <c r="J19" s="99">
        <f>SUM(E19:I19)</f>
        <v>612</v>
      </c>
      <c r="K19" s="63">
        <v>114</v>
      </c>
      <c r="L19" s="63">
        <v>121</v>
      </c>
      <c r="M19" s="63">
        <v>131</v>
      </c>
      <c r="N19" s="63">
        <v>127</v>
      </c>
      <c r="O19" s="63">
        <v>124</v>
      </c>
      <c r="P19" s="99">
        <f>SUM(K19:O19)</f>
        <v>617</v>
      </c>
      <c r="Q19" s="87">
        <v>125</v>
      </c>
      <c r="R19" s="87">
        <v>125</v>
      </c>
      <c r="S19" s="87">
        <v>124</v>
      </c>
      <c r="T19" s="87">
        <v>115</v>
      </c>
      <c r="U19" s="87">
        <v>124</v>
      </c>
      <c r="V19" s="257">
        <f>SUM(Q19:U19)</f>
        <v>613</v>
      </c>
      <c r="W19" s="1"/>
      <c r="X19" s="1"/>
      <c r="Y19" s="1"/>
      <c r="Z19" s="1"/>
      <c r="AA19" s="1"/>
      <c r="AB19" s="1"/>
      <c r="AC19" s="1"/>
    </row>
    <row r="20" spans="1:29" ht="18.600000000000001">
      <c r="A20" s="245">
        <v>15</v>
      </c>
      <c r="B20" s="247" t="s">
        <v>53</v>
      </c>
      <c r="C20" s="69">
        <v>45210</v>
      </c>
      <c r="D20" s="254">
        <f>SUM(E20:I20,K20:O20,Q20:U20)</f>
        <v>1825</v>
      </c>
      <c r="E20" s="63">
        <v>111</v>
      </c>
      <c r="F20" s="63">
        <v>124</v>
      </c>
      <c r="G20" s="63">
        <v>123</v>
      </c>
      <c r="H20" s="67">
        <v>109</v>
      </c>
      <c r="I20" s="63">
        <v>125</v>
      </c>
      <c r="J20" s="99">
        <f>SUM(E20:I20)</f>
        <v>592</v>
      </c>
      <c r="K20" s="63">
        <v>129</v>
      </c>
      <c r="L20" s="63">
        <v>125</v>
      </c>
      <c r="M20" s="63">
        <v>126</v>
      </c>
      <c r="N20" s="67">
        <v>122</v>
      </c>
      <c r="O20" s="70">
        <v>124</v>
      </c>
      <c r="P20" s="99">
        <f>SUM(K20:O20)</f>
        <v>626</v>
      </c>
      <c r="Q20" s="87">
        <v>127</v>
      </c>
      <c r="R20" s="70">
        <v>124</v>
      </c>
      <c r="S20" s="70">
        <v>107</v>
      </c>
      <c r="T20" s="67">
        <v>128</v>
      </c>
      <c r="U20" s="255">
        <v>121</v>
      </c>
      <c r="V20" s="257">
        <f>SUM(Q20:U20)</f>
        <v>607</v>
      </c>
      <c r="W20" s="1"/>
      <c r="X20" s="1"/>
      <c r="Y20" s="1"/>
      <c r="Z20" s="1"/>
      <c r="AA20" s="1"/>
      <c r="AB20" s="1"/>
      <c r="AC20" s="1"/>
    </row>
    <row r="21" spans="1:29" ht="19.2">
      <c r="A21" s="245">
        <v>16</v>
      </c>
      <c r="B21" s="248" t="s">
        <v>42</v>
      </c>
      <c r="C21" s="69">
        <v>45210</v>
      </c>
      <c r="D21" s="254">
        <f>SUM(E21:I21,K21:O21,Q21:U21)</f>
        <v>1823</v>
      </c>
      <c r="E21" s="63">
        <v>105</v>
      </c>
      <c r="F21" s="63">
        <v>119</v>
      </c>
      <c r="G21" s="63">
        <v>114</v>
      </c>
      <c r="H21" s="63">
        <v>107</v>
      </c>
      <c r="I21" s="63">
        <v>130</v>
      </c>
      <c r="J21" s="99">
        <f>SUM(E21:I21)</f>
        <v>575</v>
      </c>
      <c r="K21" s="63">
        <v>124</v>
      </c>
      <c r="L21" s="63">
        <v>116</v>
      </c>
      <c r="M21" s="63">
        <v>140</v>
      </c>
      <c r="N21" s="63">
        <v>124</v>
      </c>
      <c r="O21" s="63">
        <v>129</v>
      </c>
      <c r="P21" s="99">
        <f>SUM(K21:O21)</f>
        <v>633</v>
      </c>
      <c r="Q21" s="63">
        <v>129</v>
      </c>
      <c r="R21" s="63">
        <v>123</v>
      </c>
      <c r="S21" s="63">
        <v>126</v>
      </c>
      <c r="T21" s="63">
        <v>113</v>
      </c>
      <c r="U21" s="63">
        <v>124</v>
      </c>
      <c r="V21" s="257">
        <f>SUM(Q21:U21)</f>
        <v>615</v>
      </c>
      <c r="W21" s="1"/>
      <c r="X21" s="1"/>
      <c r="Y21" s="1"/>
      <c r="Z21" s="1"/>
      <c r="AA21" s="1"/>
      <c r="AB21" s="1"/>
      <c r="AC21" s="1"/>
    </row>
    <row r="22" spans="1:29" ht="18.600000000000001">
      <c r="A22" s="245">
        <v>17</v>
      </c>
      <c r="B22" s="247" t="s">
        <v>24</v>
      </c>
      <c r="C22" s="69">
        <v>45210</v>
      </c>
      <c r="D22" s="254">
        <f>SUM(E22:I22,K22:O22,Q22:U22)</f>
        <v>1814</v>
      </c>
      <c r="E22" s="63">
        <v>123</v>
      </c>
      <c r="F22" s="63">
        <v>124</v>
      </c>
      <c r="G22" s="63">
        <v>122</v>
      </c>
      <c r="H22" s="67">
        <v>120</v>
      </c>
      <c r="I22" s="63">
        <v>123</v>
      </c>
      <c r="J22" s="99">
        <f>SUM(E22:I22)</f>
        <v>612</v>
      </c>
      <c r="K22" s="63">
        <v>123</v>
      </c>
      <c r="L22" s="63">
        <v>125</v>
      </c>
      <c r="M22" s="63">
        <v>117</v>
      </c>
      <c r="N22" s="67">
        <v>120</v>
      </c>
      <c r="O22" s="255">
        <v>123</v>
      </c>
      <c r="P22" s="99">
        <f>SUM(K22:O22)</f>
        <v>608</v>
      </c>
      <c r="Q22" s="87">
        <v>124</v>
      </c>
      <c r="R22" s="70">
        <v>120</v>
      </c>
      <c r="S22" s="70">
        <v>115</v>
      </c>
      <c r="T22" s="67">
        <v>111</v>
      </c>
      <c r="U22" s="255">
        <v>124</v>
      </c>
      <c r="V22" s="257">
        <f>SUM(Q22:U22)</f>
        <v>594</v>
      </c>
      <c r="W22" s="1"/>
      <c r="X22" s="1"/>
      <c r="Y22" s="1"/>
      <c r="Z22" s="1"/>
      <c r="AA22" s="1"/>
      <c r="AB22" s="1"/>
      <c r="AC22" s="1"/>
    </row>
    <row r="23" spans="1:29" ht="18.600000000000001">
      <c r="A23" s="245">
        <v>18</v>
      </c>
      <c r="B23" s="247" t="s">
        <v>31</v>
      </c>
      <c r="C23" s="69">
        <v>45210</v>
      </c>
      <c r="D23" s="254">
        <f>SUM(E23:I23,K23:O23,Q23:U23)</f>
        <v>1760</v>
      </c>
      <c r="E23" s="63">
        <v>127</v>
      </c>
      <c r="F23" s="63">
        <v>111</v>
      </c>
      <c r="G23" s="63">
        <v>128</v>
      </c>
      <c r="H23" s="67">
        <v>106</v>
      </c>
      <c r="I23" s="63">
        <v>124</v>
      </c>
      <c r="J23" s="99">
        <f>SUM(E23:I23)</f>
        <v>596</v>
      </c>
      <c r="K23" s="63">
        <v>125</v>
      </c>
      <c r="L23" s="63">
        <v>91</v>
      </c>
      <c r="M23" s="63">
        <v>111</v>
      </c>
      <c r="N23" s="67">
        <v>122</v>
      </c>
      <c r="O23" s="70">
        <v>106</v>
      </c>
      <c r="P23" s="99">
        <f>SUM(K23:O23)</f>
        <v>555</v>
      </c>
      <c r="Q23" s="87">
        <v>129</v>
      </c>
      <c r="R23" s="70">
        <v>125</v>
      </c>
      <c r="S23" s="70">
        <v>107</v>
      </c>
      <c r="T23" s="67">
        <v>133</v>
      </c>
      <c r="U23" s="255">
        <v>115</v>
      </c>
      <c r="V23" s="257">
        <f>SUM(Q23:U23)</f>
        <v>609</v>
      </c>
      <c r="W23" s="1"/>
      <c r="X23" s="1"/>
      <c r="Y23" s="1"/>
      <c r="Z23" s="1"/>
      <c r="AA23" s="1"/>
      <c r="AB23" s="1"/>
      <c r="AC23" s="1"/>
    </row>
    <row r="24" spans="1:29" ht="18.600000000000001">
      <c r="A24" s="245">
        <v>19</v>
      </c>
      <c r="B24" s="247" t="s">
        <v>28</v>
      </c>
      <c r="C24" s="69">
        <v>45210</v>
      </c>
      <c r="D24" s="254">
        <f>SUM(E24:I24,K24:O24,Q24:U24)</f>
        <v>1753</v>
      </c>
      <c r="E24" s="63">
        <v>112</v>
      </c>
      <c r="F24" s="63">
        <v>119</v>
      </c>
      <c r="G24" s="63">
        <v>108</v>
      </c>
      <c r="H24" s="67">
        <v>123</v>
      </c>
      <c r="I24" s="63">
        <v>129</v>
      </c>
      <c r="J24" s="99">
        <f>SUM(E24:I24)</f>
        <v>591</v>
      </c>
      <c r="K24" s="63">
        <v>91</v>
      </c>
      <c r="L24" s="63">
        <v>111</v>
      </c>
      <c r="M24" s="63">
        <v>120</v>
      </c>
      <c r="N24" s="67">
        <v>113</v>
      </c>
      <c r="O24" s="255">
        <v>106</v>
      </c>
      <c r="P24" s="99">
        <f>SUM(K24:O24)</f>
        <v>541</v>
      </c>
      <c r="Q24" s="87">
        <v>123</v>
      </c>
      <c r="R24" s="70">
        <v>123</v>
      </c>
      <c r="S24" s="70">
        <v>127</v>
      </c>
      <c r="T24" s="67">
        <v>126</v>
      </c>
      <c r="U24" s="255">
        <v>122</v>
      </c>
      <c r="V24" s="257">
        <f>SUM(Q24:U24)</f>
        <v>621</v>
      </c>
      <c r="W24" s="1"/>
      <c r="X24" s="1"/>
      <c r="Y24" s="1"/>
      <c r="Z24" s="1"/>
      <c r="AA24" s="1"/>
      <c r="AB24" s="1"/>
      <c r="AC24" s="1"/>
    </row>
    <row r="25" spans="1:29" ht="18.600000000000001">
      <c r="A25" s="245">
        <v>20</v>
      </c>
      <c r="B25" s="247" t="s">
        <v>22</v>
      </c>
      <c r="C25" s="69">
        <v>45210</v>
      </c>
      <c r="D25" s="254">
        <f>SUM(E25:I25,K25:O25,Q25:U25)</f>
        <v>1747</v>
      </c>
      <c r="E25" s="63">
        <v>125</v>
      </c>
      <c r="F25" s="63">
        <v>128</v>
      </c>
      <c r="G25" s="63">
        <v>120</v>
      </c>
      <c r="H25" s="67">
        <v>144</v>
      </c>
      <c r="I25" s="63">
        <v>114</v>
      </c>
      <c r="J25" s="99">
        <f>SUM(E25:I25)</f>
        <v>631</v>
      </c>
      <c r="K25" s="63">
        <v>106</v>
      </c>
      <c r="L25" s="63">
        <v>129</v>
      </c>
      <c r="M25" s="63">
        <v>94</v>
      </c>
      <c r="N25" s="67">
        <v>112</v>
      </c>
      <c r="O25" s="255">
        <v>107</v>
      </c>
      <c r="P25" s="99">
        <f>SUM(K25:O25)</f>
        <v>548</v>
      </c>
      <c r="Q25" s="87">
        <v>111</v>
      </c>
      <c r="R25" s="70">
        <v>112</v>
      </c>
      <c r="S25" s="70">
        <v>95</v>
      </c>
      <c r="T25" s="67">
        <v>124</v>
      </c>
      <c r="U25" s="255">
        <v>126</v>
      </c>
      <c r="V25" s="257">
        <f>SUM(Q25:U25)</f>
        <v>568</v>
      </c>
      <c r="W25" s="1"/>
      <c r="X25" s="1"/>
      <c r="Y25" s="1"/>
      <c r="Z25" s="1"/>
      <c r="AA25" s="1"/>
      <c r="AB25" s="1"/>
      <c r="AC25" s="1"/>
    </row>
    <row r="26" spans="1:29" ht="18.600000000000001">
      <c r="A26" s="245">
        <v>21</v>
      </c>
      <c r="B26" s="247" t="s">
        <v>30</v>
      </c>
      <c r="C26" s="69">
        <v>45210</v>
      </c>
      <c r="D26" s="254">
        <f>SUM(E26:I26,K26:O26,Q26:U26)</f>
        <v>1742</v>
      </c>
      <c r="E26" s="63">
        <v>120</v>
      </c>
      <c r="F26" s="63">
        <v>118</v>
      </c>
      <c r="G26" s="63">
        <v>123</v>
      </c>
      <c r="H26" s="67">
        <v>125</v>
      </c>
      <c r="I26" s="63">
        <v>108</v>
      </c>
      <c r="J26" s="99">
        <f>SUM(E26:I26)</f>
        <v>594</v>
      </c>
      <c r="K26" s="63">
        <v>132</v>
      </c>
      <c r="L26" s="63">
        <v>113</v>
      </c>
      <c r="M26" s="63">
        <v>113</v>
      </c>
      <c r="N26" s="67">
        <v>107</v>
      </c>
      <c r="O26" s="255">
        <v>111</v>
      </c>
      <c r="P26" s="99">
        <f>SUM(K26:O26)</f>
        <v>576</v>
      </c>
      <c r="Q26" s="87">
        <v>110</v>
      </c>
      <c r="R26" s="70">
        <v>132</v>
      </c>
      <c r="S26" s="70">
        <v>120</v>
      </c>
      <c r="T26" s="67">
        <v>103</v>
      </c>
      <c r="U26" s="255">
        <v>107</v>
      </c>
      <c r="V26" s="257">
        <f>SUM(Q26:U26)</f>
        <v>572</v>
      </c>
      <c r="W26" s="1"/>
      <c r="X26" s="1"/>
      <c r="Y26" s="1"/>
      <c r="Z26" s="1"/>
      <c r="AA26" s="1"/>
      <c r="AB26" s="1"/>
      <c r="AC26" s="1"/>
    </row>
    <row r="27" spans="1:29" ht="18.600000000000001">
      <c r="A27" s="245">
        <v>22</v>
      </c>
      <c r="B27" s="247" t="s">
        <v>29</v>
      </c>
      <c r="C27" s="69">
        <v>45210</v>
      </c>
      <c r="D27" s="254">
        <f>SUM(E27:I27,K27:O27,Q27:U27)</f>
        <v>1718</v>
      </c>
      <c r="E27" s="63">
        <v>101</v>
      </c>
      <c r="F27" s="63">
        <v>111</v>
      </c>
      <c r="G27" s="63">
        <v>122</v>
      </c>
      <c r="H27" s="67">
        <v>123</v>
      </c>
      <c r="I27" s="63">
        <v>103</v>
      </c>
      <c r="J27" s="99">
        <f>SUM(E27:I27)</f>
        <v>560</v>
      </c>
      <c r="K27" s="63">
        <v>115</v>
      </c>
      <c r="L27" s="63">
        <v>128</v>
      </c>
      <c r="M27" s="63">
        <v>120</v>
      </c>
      <c r="N27" s="67">
        <v>109</v>
      </c>
      <c r="O27" s="255">
        <v>106</v>
      </c>
      <c r="P27" s="99">
        <f>SUM(K27:O27)</f>
        <v>578</v>
      </c>
      <c r="Q27" s="87">
        <v>121</v>
      </c>
      <c r="R27" s="70">
        <v>123</v>
      </c>
      <c r="S27" s="70">
        <v>126</v>
      </c>
      <c r="T27" s="67">
        <v>104</v>
      </c>
      <c r="U27" s="255">
        <v>106</v>
      </c>
      <c r="V27" s="257">
        <f>SUM(Q27:U27)</f>
        <v>580</v>
      </c>
      <c r="W27" s="1"/>
      <c r="X27" s="1"/>
      <c r="Y27" s="1"/>
      <c r="Z27" s="1"/>
      <c r="AA27" s="1"/>
      <c r="AB27" s="1"/>
      <c r="AC27" s="1"/>
    </row>
    <row r="28" spans="1:29" ht="18.600000000000001">
      <c r="A28" s="245">
        <v>23</v>
      </c>
      <c r="B28" s="247" t="s">
        <v>25</v>
      </c>
      <c r="C28" s="69">
        <v>45196</v>
      </c>
      <c r="D28" s="254">
        <f>SUM(E28:I28,K28:O28,Q28:U28)</f>
        <v>1670</v>
      </c>
      <c r="E28" s="63">
        <v>117</v>
      </c>
      <c r="F28" s="63">
        <v>109</v>
      </c>
      <c r="G28" s="63">
        <v>107</v>
      </c>
      <c r="H28" s="67">
        <v>100</v>
      </c>
      <c r="I28" s="63">
        <v>96</v>
      </c>
      <c r="J28" s="99">
        <f>SUM(E28:I28)</f>
        <v>529</v>
      </c>
      <c r="K28" s="63">
        <v>111</v>
      </c>
      <c r="L28" s="63">
        <v>111</v>
      </c>
      <c r="M28" s="63">
        <v>101</v>
      </c>
      <c r="N28" s="67">
        <v>111</v>
      </c>
      <c r="O28" s="255">
        <v>123</v>
      </c>
      <c r="P28" s="99">
        <f>SUM(K28:O28)</f>
        <v>557</v>
      </c>
      <c r="Q28" s="87">
        <v>113</v>
      </c>
      <c r="R28" s="70">
        <v>125</v>
      </c>
      <c r="S28" s="70">
        <v>110</v>
      </c>
      <c r="T28" s="67">
        <v>125</v>
      </c>
      <c r="U28" s="255">
        <v>111</v>
      </c>
      <c r="V28" s="257">
        <f>SUM(Q28:U28)</f>
        <v>584</v>
      </c>
      <c r="W28" s="1"/>
      <c r="X28" s="1"/>
      <c r="Y28" s="1"/>
      <c r="Z28" s="1"/>
      <c r="AA28" s="1"/>
      <c r="AB28" s="1"/>
      <c r="AC28" s="1"/>
    </row>
    <row r="29" spans="1:29" ht="18.600000000000001">
      <c r="A29" s="245">
        <v>24</v>
      </c>
      <c r="B29" s="247" t="s">
        <v>66</v>
      </c>
      <c r="C29" s="69">
        <v>45196</v>
      </c>
      <c r="D29" s="254">
        <f>SUM(E29:I29,K29:O29,Q29:U29)</f>
        <v>1643</v>
      </c>
      <c r="E29" s="63">
        <v>104</v>
      </c>
      <c r="F29" s="63">
        <v>105</v>
      </c>
      <c r="G29" s="63">
        <v>117</v>
      </c>
      <c r="H29" s="67">
        <v>108</v>
      </c>
      <c r="I29" s="63">
        <v>110</v>
      </c>
      <c r="J29" s="99">
        <f>SUM(E29:I29)</f>
        <v>544</v>
      </c>
      <c r="K29" s="63">
        <v>113</v>
      </c>
      <c r="L29" s="63">
        <v>113</v>
      </c>
      <c r="M29" s="63">
        <v>116</v>
      </c>
      <c r="N29" s="63">
        <v>109</v>
      </c>
      <c r="O29" s="63">
        <v>109</v>
      </c>
      <c r="P29" s="99">
        <f>SUM(K29:O29)</f>
        <v>560</v>
      </c>
      <c r="Q29" s="87">
        <v>106</v>
      </c>
      <c r="R29" s="70">
        <v>105</v>
      </c>
      <c r="S29" s="70">
        <v>115</v>
      </c>
      <c r="T29" s="67">
        <v>126</v>
      </c>
      <c r="U29" s="255">
        <v>87</v>
      </c>
      <c r="V29" s="257">
        <f>SUM(Q29:U29)</f>
        <v>539</v>
      </c>
      <c r="W29" s="1"/>
      <c r="X29" s="1"/>
      <c r="Y29" s="1"/>
      <c r="Z29" s="1"/>
      <c r="AA29" s="1"/>
      <c r="AB29" s="1"/>
      <c r="AC29" s="1"/>
    </row>
    <row r="30" spans="1:29" ht="18.600000000000001">
      <c r="A30" s="245">
        <v>25</v>
      </c>
      <c r="B30" s="247" t="s">
        <v>34</v>
      </c>
      <c r="C30" s="69">
        <v>45182</v>
      </c>
      <c r="D30" s="254">
        <f>SUM(E30:I30,K30:O30,Q30:U30)</f>
        <v>1616</v>
      </c>
      <c r="E30" s="63">
        <v>120</v>
      </c>
      <c r="F30" s="63">
        <v>99</v>
      </c>
      <c r="G30" s="63">
        <v>106</v>
      </c>
      <c r="H30" s="67">
        <v>106</v>
      </c>
      <c r="I30" s="63">
        <v>93</v>
      </c>
      <c r="J30" s="99">
        <f>SUM(E30:I30)</f>
        <v>524</v>
      </c>
      <c r="K30" s="63">
        <v>108</v>
      </c>
      <c r="L30" s="63">
        <v>91</v>
      </c>
      <c r="M30" s="63">
        <v>105</v>
      </c>
      <c r="N30" s="67">
        <v>111</v>
      </c>
      <c r="O30" s="255">
        <v>89</v>
      </c>
      <c r="P30" s="99">
        <f>SUM(K30:O30)</f>
        <v>504</v>
      </c>
      <c r="Q30" s="255">
        <v>125</v>
      </c>
      <c r="R30" s="255">
        <v>120</v>
      </c>
      <c r="S30" s="70">
        <v>113</v>
      </c>
      <c r="T30" s="67">
        <v>124</v>
      </c>
      <c r="U30" s="255">
        <v>106</v>
      </c>
      <c r="V30" s="257">
        <f>SUM(Q30:U30)</f>
        <v>588</v>
      </c>
      <c r="W30" s="1"/>
      <c r="X30" s="1"/>
      <c r="Y30" s="1"/>
      <c r="Z30" s="1"/>
      <c r="AA30" s="1"/>
      <c r="AB30" s="1"/>
      <c r="AC30" s="1"/>
    </row>
    <row r="31" spans="1:29" ht="18.600000000000001">
      <c r="A31" s="245">
        <v>26</v>
      </c>
      <c r="B31" s="247" t="s">
        <v>33</v>
      </c>
      <c r="C31" s="69">
        <v>45182</v>
      </c>
      <c r="D31" s="254">
        <f>SUM(E31:I31,K31:O31,Q31:U31)</f>
        <v>1595</v>
      </c>
      <c r="E31" s="63">
        <v>107</v>
      </c>
      <c r="F31" s="63">
        <v>97</v>
      </c>
      <c r="G31" s="63">
        <v>124</v>
      </c>
      <c r="H31" s="67">
        <v>109</v>
      </c>
      <c r="I31" s="63">
        <v>86</v>
      </c>
      <c r="J31" s="99">
        <f>SUM(E31:I31)</f>
        <v>523</v>
      </c>
      <c r="K31" s="63">
        <v>91</v>
      </c>
      <c r="L31" s="63">
        <v>110</v>
      </c>
      <c r="M31" s="63">
        <v>104</v>
      </c>
      <c r="N31" s="67">
        <v>113</v>
      </c>
      <c r="O31" s="255">
        <v>125</v>
      </c>
      <c r="P31" s="99">
        <f>SUM(K31:O31)</f>
        <v>543</v>
      </c>
      <c r="Q31" s="87">
        <v>121</v>
      </c>
      <c r="R31" s="87">
        <v>81</v>
      </c>
      <c r="S31" s="87">
        <v>112</v>
      </c>
      <c r="T31" s="62">
        <v>115</v>
      </c>
      <c r="U31" s="255">
        <v>100</v>
      </c>
      <c r="V31" s="257">
        <f>SUM(Q31:U31)</f>
        <v>529</v>
      </c>
      <c r="W31" s="1"/>
      <c r="X31" s="1"/>
      <c r="Y31" s="1"/>
      <c r="Z31" s="1"/>
      <c r="AA31" s="1"/>
      <c r="AB31" s="1"/>
      <c r="AC31" s="1"/>
    </row>
    <row r="32" spans="1:29" ht="18.600000000000001">
      <c r="A32" s="245">
        <v>27</v>
      </c>
      <c r="B32" s="247" t="s">
        <v>68</v>
      </c>
      <c r="C32" s="69">
        <v>45210</v>
      </c>
      <c r="D32" s="254">
        <f>SUM(E32:I32,K32:O32,Q32:U32)</f>
        <v>1571</v>
      </c>
      <c r="E32" s="63">
        <v>85</v>
      </c>
      <c r="F32" s="63">
        <v>91</v>
      </c>
      <c r="G32" s="63">
        <v>91</v>
      </c>
      <c r="H32" s="67">
        <v>124</v>
      </c>
      <c r="I32" s="63">
        <v>104</v>
      </c>
      <c r="J32" s="99">
        <f>SUM(E32:I32)</f>
        <v>495</v>
      </c>
      <c r="K32" s="63">
        <v>103</v>
      </c>
      <c r="L32" s="63">
        <v>97</v>
      </c>
      <c r="M32" s="63">
        <v>120</v>
      </c>
      <c r="N32" s="67">
        <v>104</v>
      </c>
      <c r="O32" s="70">
        <v>110</v>
      </c>
      <c r="P32" s="99">
        <f>SUM(K32:O32)</f>
        <v>534</v>
      </c>
      <c r="Q32" s="87">
        <v>102</v>
      </c>
      <c r="R32" s="70">
        <v>121</v>
      </c>
      <c r="S32" s="70">
        <v>109</v>
      </c>
      <c r="T32" s="67">
        <v>103</v>
      </c>
      <c r="U32" s="255">
        <v>107</v>
      </c>
      <c r="V32" s="257">
        <f>SUM(Q32:U32)</f>
        <v>542</v>
      </c>
      <c r="W32" s="1"/>
      <c r="X32" s="1"/>
      <c r="Y32" s="1"/>
      <c r="Z32" s="1"/>
      <c r="AA32" s="1"/>
      <c r="AB32" s="1"/>
      <c r="AC32" s="1"/>
    </row>
    <row r="33" spans="1:29" ht="18.600000000000001">
      <c r="A33" s="245">
        <v>28</v>
      </c>
      <c r="B33" s="247" t="s">
        <v>35</v>
      </c>
      <c r="C33" s="69">
        <v>45182</v>
      </c>
      <c r="D33" s="254">
        <f>SUM(E33:I33,K33:O33,Q33:U33)</f>
        <v>1568</v>
      </c>
      <c r="E33" s="63">
        <v>109</v>
      </c>
      <c r="F33" s="63">
        <v>109</v>
      </c>
      <c r="G33" s="63">
        <v>113</v>
      </c>
      <c r="H33" s="67">
        <v>80</v>
      </c>
      <c r="I33" s="63">
        <v>120</v>
      </c>
      <c r="J33" s="99">
        <f>SUM(E33:I33)</f>
        <v>531</v>
      </c>
      <c r="K33" s="63">
        <v>107</v>
      </c>
      <c r="L33" s="63">
        <v>90</v>
      </c>
      <c r="M33" s="63">
        <v>110</v>
      </c>
      <c r="N33" s="67">
        <v>120</v>
      </c>
      <c r="O33" s="255">
        <v>106</v>
      </c>
      <c r="P33" s="99">
        <f>SUM(K33:O33)</f>
        <v>533</v>
      </c>
      <c r="Q33" s="70">
        <v>89</v>
      </c>
      <c r="R33" s="70">
        <v>113</v>
      </c>
      <c r="S33" s="70">
        <v>110</v>
      </c>
      <c r="T33" s="67">
        <v>95</v>
      </c>
      <c r="U33" s="255">
        <v>97</v>
      </c>
      <c r="V33" s="257">
        <f>SUM(Q33:U33)</f>
        <v>504</v>
      </c>
      <c r="W33" s="1"/>
      <c r="X33" s="1"/>
      <c r="Y33" s="1"/>
      <c r="Z33" s="1"/>
      <c r="AA33" s="1"/>
      <c r="AB33" s="1"/>
      <c r="AC33" s="1"/>
    </row>
    <row r="34" spans="1:29" ht="18.600000000000001">
      <c r="A34" s="245">
        <v>29</v>
      </c>
      <c r="B34" s="249" t="s">
        <v>32</v>
      </c>
      <c r="C34" s="258">
        <v>44965</v>
      </c>
      <c r="D34" s="259">
        <f>SUM(E34:I34,K34:O34,Q34:U34)</f>
        <v>1456</v>
      </c>
      <c r="E34" s="260">
        <v>113</v>
      </c>
      <c r="F34" s="260">
        <v>107</v>
      </c>
      <c r="G34" s="260">
        <v>100</v>
      </c>
      <c r="H34" s="261">
        <v>107</v>
      </c>
      <c r="I34" s="260">
        <v>100</v>
      </c>
      <c r="J34" s="262">
        <f>SUM(E34:I34)</f>
        <v>527</v>
      </c>
      <c r="K34" s="260">
        <v>108</v>
      </c>
      <c r="L34" s="260">
        <v>93</v>
      </c>
      <c r="M34" s="260">
        <v>89</v>
      </c>
      <c r="N34" s="261">
        <v>90</v>
      </c>
      <c r="O34" s="263">
        <v>107</v>
      </c>
      <c r="P34" s="262">
        <f>SUM(K34:O34)</f>
        <v>487</v>
      </c>
      <c r="Q34" s="263">
        <v>93</v>
      </c>
      <c r="R34" s="263">
        <v>86</v>
      </c>
      <c r="S34" s="263">
        <v>86</v>
      </c>
      <c r="T34" s="261">
        <v>89</v>
      </c>
      <c r="U34" s="264">
        <v>88</v>
      </c>
      <c r="V34" s="265">
        <f>SUM(Q34:U34)</f>
        <v>442</v>
      </c>
      <c r="W34" s="1"/>
      <c r="X34" s="1"/>
      <c r="Y34" s="1"/>
      <c r="Z34" s="1"/>
      <c r="AA34" s="1"/>
      <c r="AB34" s="1"/>
      <c r="AC34" s="1"/>
    </row>
    <row r="35" spans="1:29" ht="18.600000000000001">
      <c r="A35" s="15"/>
      <c r="B35" s="15"/>
      <c r="C35" s="11"/>
      <c r="D35" s="11"/>
      <c r="E35" s="6"/>
      <c r="F35" s="6"/>
      <c r="G35" s="6"/>
      <c r="H35" s="11"/>
      <c r="I35" s="6"/>
      <c r="J35" s="6"/>
      <c r="K35" s="6"/>
      <c r="L35" s="6"/>
      <c r="M35" s="6"/>
      <c r="N35" s="11"/>
      <c r="O35" s="8"/>
      <c r="P35" s="6"/>
      <c r="Q35" s="6"/>
      <c r="R35" s="6"/>
      <c r="S35" s="6"/>
      <c r="T35" s="11"/>
      <c r="U35" s="1"/>
      <c r="V35" s="1"/>
      <c r="W35" s="1"/>
      <c r="X35" s="1"/>
      <c r="Y35" s="1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</sheetData>
  <sortState xmlns:xlrd2="http://schemas.microsoft.com/office/spreadsheetml/2017/richdata2" ref="B6:V34">
    <sortCondition descending="1" ref="D6:D34"/>
  </sortState>
  <mergeCells count="2">
    <mergeCell ref="A2:U2"/>
    <mergeCell ref="B4:V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41D7C-750B-4501-AED4-30B25DE43230}">
  <dimension ref="A1:E30"/>
  <sheetViews>
    <sheetView workbookViewId="0">
      <selection activeCell="N13" sqref="N13"/>
    </sheetView>
  </sheetViews>
  <sheetFormatPr defaultRowHeight="14.4"/>
  <cols>
    <col min="1" max="1" width="26.77734375" customWidth="1"/>
    <col min="2" max="3" width="13.33203125" customWidth="1"/>
    <col min="4" max="4" width="18.109375" customWidth="1"/>
    <col min="5" max="5" width="8.88671875" customWidth="1"/>
  </cols>
  <sheetData>
    <row r="1" spans="1:5" ht="17.399999999999999">
      <c r="A1" s="278" t="s">
        <v>70</v>
      </c>
      <c r="B1" s="279" t="s">
        <v>69</v>
      </c>
      <c r="C1" s="279" t="s">
        <v>71</v>
      </c>
      <c r="D1" s="281" t="s">
        <v>73</v>
      </c>
    </row>
    <row r="2" spans="1:5" ht="17.399999999999999">
      <c r="A2" s="278" t="s">
        <v>66</v>
      </c>
      <c r="B2" s="280">
        <v>0</v>
      </c>
      <c r="C2" s="280">
        <v>107.06666666666666</v>
      </c>
      <c r="D2" s="282">
        <f>SUM(C2-B2)</f>
        <v>107.06666666666666</v>
      </c>
      <c r="E2" s="278" t="s">
        <v>74</v>
      </c>
    </row>
    <row r="3" spans="1:5" ht="17.399999999999999">
      <c r="A3" s="278" t="s">
        <v>68</v>
      </c>
      <c r="B3" s="280">
        <v>0</v>
      </c>
      <c r="C3" s="280">
        <v>101.96666666666667</v>
      </c>
      <c r="D3" s="282">
        <f>SUM(C3-B3)</f>
        <v>101.96666666666667</v>
      </c>
      <c r="E3" s="278" t="s">
        <v>74</v>
      </c>
    </row>
    <row r="4" spans="1:5" ht="17.399999999999999">
      <c r="A4" s="278" t="s">
        <v>28</v>
      </c>
      <c r="B4" s="280">
        <v>86.07</v>
      </c>
      <c r="C4" s="280">
        <f>SUM(Tussenstand!F25)</f>
        <v>114.63333333333334</v>
      </c>
      <c r="D4" s="282">
        <f>SUM(C4-B4)</f>
        <v>28.563333333333347</v>
      </c>
    </row>
    <row r="5" spans="1:5" ht="17.399999999999999">
      <c r="A5" s="278" t="s">
        <v>53</v>
      </c>
      <c r="B5" s="280">
        <v>95.52</v>
      </c>
      <c r="C5" s="280">
        <f>SUM(Tussenstand!F22)</f>
        <v>119.84444444444445</v>
      </c>
      <c r="D5" s="282">
        <f>SUM(C5-B5)</f>
        <v>24.324444444444453</v>
      </c>
    </row>
    <row r="6" spans="1:5" ht="17.399999999999999">
      <c r="A6" s="278" t="s">
        <v>33</v>
      </c>
      <c r="B6" s="280">
        <v>93.36</v>
      </c>
      <c r="C6" s="280">
        <f>SUM(Tussenstand!F29)</f>
        <v>116.8</v>
      </c>
      <c r="D6" s="282">
        <f>SUM(C6-B6)</f>
        <v>23.439999999999998</v>
      </c>
    </row>
    <row r="7" spans="1:5" ht="17.399999999999999">
      <c r="A7" s="278" t="s">
        <v>31</v>
      </c>
      <c r="B7" s="280">
        <v>92.47</v>
      </c>
      <c r="C7" s="280">
        <f>SUM(Tussenstand!F26)</f>
        <v>112.3</v>
      </c>
      <c r="D7" s="282">
        <f>SUM(C7-B7)</f>
        <v>19.829999999999998</v>
      </c>
    </row>
    <row r="8" spans="1:5" ht="17.399999999999999">
      <c r="A8" s="278" t="s">
        <v>29</v>
      </c>
      <c r="B8" s="280">
        <v>93.67</v>
      </c>
      <c r="C8" s="280">
        <f>SUM(Tussenstand!F23)</f>
        <v>112.13333333333334</v>
      </c>
      <c r="D8" s="282">
        <f>SUM(C8-B8)</f>
        <v>18.463333333333338</v>
      </c>
    </row>
    <row r="9" spans="1:5" ht="17.399999999999999">
      <c r="A9" s="278" t="s">
        <v>50</v>
      </c>
      <c r="B9" s="280">
        <v>103.61</v>
      </c>
      <c r="C9" s="280">
        <f>SUM(Tussenstand!F18)</f>
        <v>122.06666666666666</v>
      </c>
      <c r="D9" s="282">
        <f>SUM(C9-B9)</f>
        <v>18.456666666666663</v>
      </c>
    </row>
    <row r="10" spans="1:5" ht="17.399999999999999">
      <c r="A10" s="278" t="s">
        <v>49</v>
      </c>
      <c r="B10" s="280">
        <v>105.8</v>
      </c>
      <c r="C10" s="280">
        <f>SUM(Tussenstand!F19)</f>
        <v>123.7</v>
      </c>
      <c r="D10" s="282">
        <f>SUM(C10-B10)</f>
        <v>17.900000000000006</v>
      </c>
    </row>
    <row r="11" spans="1:5" ht="17.399999999999999">
      <c r="A11" s="278" t="s">
        <v>41</v>
      </c>
      <c r="B11" s="280">
        <v>102.68</v>
      </c>
      <c r="C11" s="280">
        <f>SUM(Tussenstand!F17)</f>
        <v>120.17777777777778</v>
      </c>
      <c r="D11" s="282">
        <f>SUM(C11-B11)</f>
        <v>17.49777777777777</v>
      </c>
    </row>
    <row r="12" spans="1:5" ht="17.399999999999999">
      <c r="A12" s="278" t="s">
        <v>34</v>
      </c>
      <c r="B12" s="280">
        <v>89.88</v>
      </c>
      <c r="C12" s="280">
        <f>SUM(Tussenstand!F28)</f>
        <v>107.06666666666666</v>
      </c>
      <c r="D12" s="282">
        <f>SUM(C12-B12)</f>
        <v>17.186666666666667</v>
      </c>
    </row>
    <row r="13" spans="1:5" ht="17.399999999999999">
      <c r="A13" s="278" t="s">
        <v>26</v>
      </c>
      <c r="B13" s="280">
        <v>106</v>
      </c>
      <c r="C13" s="280">
        <f>SUM(Tussenstand!F16)</f>
        <v>123.02222222222223</v>
      </c>
      <c r="D13" s="282">
        <f>SUM(C13-B13)</f>
        <v>17.022222222222226</v>
      </c>
    </row>
    <row r="14" spans="1:5" ht="17.399999999999999">
      <c r="A14" s="278" t="s">
        <v>35</v>
      </c>
      <c r="B14" s="280">
        <v>86.86</v>
      </c>
      <c r="C14" s="280">
        <f>SUM(Tussenstand!F24)</f>
        <v>102.88888888888889</v>
      </c>
      <c r="D14" s="282">
        <f>SUM(C14-B14)</f>
        <v>16.028888888888886</v>
      </c>
    </row>
    <row r="15" spans="1:5" ht="17.399999999999999">
      <c r="A15" s="278" t="s">
        <v>60</v>
      </c>
      <c r="B15" s="280">
        <v>110.05</v>
      </c>
      <c r="C15" s="280">
        <f>SUM(Tussenstand!F14)</f>
        <v>125.97777777777777</v>
      </c>
      <c r="D15" s="282">
        <f>SUM(C15-B15)</f>
        <v>15.927777777777777</v>
      </c>
    </row>
    <row r="16" spans="1:5" ht="17.399999999999999">
      <c r="A16" s="278" t="s">
        <v>3</v>
      </c>
      <c r="B16" s="280">
        <v>111.46</v>
      </c>
      <c r="C16" s="280">
        <f>SUM(Tussenstand!F4)</f>
        <v>126.6</v>
      </c>
      <c r="D16" s="282">
        <f>SUM(C16-B16)</f>
        <v>15.14</v>
      </c>
    </row>
    <row r="17" spans="1:4" ht="17.399999999999999">
      <c r="A17" s="278" t="s">
        <v>24</v>
      </c>
      <c r="B17" s="280">
        <v>101.78</v>
      </c>
      <c r="C17" s="280">
        <f>SUM(Tussenstand!F13)</f>
        <v>116.68888888888888</v>
      </c>
      <c r="D17" s="282">
        <f>SUM(C17-B17)</f>
        <v>14.908888888888882</v>
      </c>
    </row>
    <row r="18" spans="1:4" ht="17.399999999999999">
      <c r="A18" s="278" t="s">
        <v>23</v>
      </c>
      <c r="B18" s="280">
        <v>107.87</v>
      </c>
      <c r="C18" s="280">
        <f>SUM(Tussenstand!F12)</f>
        <v>121.31111111111112</v>
      </c>
      <c r="D18" s="282">
        <f>SUM(C18-B18)</f>
        <v>13.441111111111113</v>
      </c>
    </row>
    <row r="19" spans="1:4" ht="17.399999999999999">
      <c r="A19" s="278" t="s">
        <v>30</v>
      </c>
      <c r="B19" s="280">
        <v>97.9</v>
      </c>
      <c r="C19" s="280">
        <f>SUM(Tussenstand!F30)</f>
        <v>111.33333333333333</v>
      </c>
      <c r="D19" s="282">
        <f>SUM(C19-B19)</f>
        <v>13.433333333333323</v>
      </c>
    </row>
    <row r="20" spans="1:4" ht="17.399999999999999">
      <c r="A20" s="278" t="s">
        <v>4</v>
      </c>
      <c r="B20" s="280">
        <v>114.75</v>
      </c>
      <c r="C20" s="280">
        <f>SUM(Tussenstand!F3)</f>
        <v>127.95555555555555</v>
      </c>
      <c r="D20" s="282">
        <f>SUM(C20-B20)</f>
        <v>13.205555555555549</v>
      </c>
    </row>
    <row r="21" spans="1:4" ht="17.399999999999999">
      <c r="A21" s="278" t="s">
        <v>20</v>
      </c>
      <c r="B21" s="280">
        <v>114.16</v>
      </c>
      <c r="C21" s="280">
        <f>SUM(Tussenstand!F5)</f>
        <v>126.2</v>
      </c>
      <c r="D21" s="282">
        <f>SUM(C21-B21)</f>
        <v>12.040000000000006</v>
      </c>
    </row>
    <row r="22" spans="1:4" ht="17.399999999999999">
      <c r="A22" s="278" t="s">
        <v>22</v>
      </c>
      <c r="B22" s="280">
        <v>104.67</v>
      </c>
      <c r="C22" s="280">
        <f>SUM(Tussenstand!F20)</f>
        <v>116.26666666666667</v>
      </c>
      <c r="D22" s="282">
        <f>SUM(C22-B22)</f>
        <v>11.596666666666664</v>
      </c>
    </row>
    <row r="23" spans="1:4" ht="17.399999999999999">
      <c r="A23" s="278" t="s">
        <v>19</v>
      </c>
      <c r="B23" s="280">
        <v>113.8</v>
      </c>
      <c r="C23" s="280">
        <f>SUM(Tussenstand!F6)</f>
        <v>125.06666666666666</v>
      </c>
      <c r="D23" s="282">
        <f>SUM(C23-B23)</f>
        <v>11.266666666666666</v>
      </c>
    </row>
    <row r="24" spans="1:4" ht="17.399999999999999">
      <c r="A24" s="278" t="s">
        <v>25</v>
      </c>
      <c r="B24" s="280">
        <v>97.29</v>
      </c>
      <c r="C24" s="280">
        <f>SUM(Tussenstand!F27)</f>
        <v>107.4</v>
      </c>
      <c r="D24" s="282">
        <f>SUM(C24-B24)</f>
        <v>10.11</v>
      </c>
    </row>
    <row r="25" spans="1:4" ht="17.399999999999999">
      <c r="A25" s="278" t="s">
        <v>21</v>
      </c>
      <c r="B25" s="280">
        <v>109.77</v>
      </c>
      <c r="C25" s="280">
        <f>SUM(Tussenstand!F15)</f>
        <v>116.15555555555555</v>
      </c>
      <c r="D25" s="282">
        <f>SUM(C25-B25)</f>
        <v>6.3855555555555554</v>
      </c>
    </row>
    <row r="26" spans="1:4" ht="17.399999999999999">
      <c r="A26" s="278" t="s">
        <v>18</v>
      </c>
      <c r="B26" s="280">
        <v>118.06</v>
      </c>
      <c r="C26" s="280">
        <f>SUM(Tussenstand!F7)</f>
        <v>124.28888888888889</v>
      </c>
      <c r="D26" s="282">
        <f>SUM(C26-B26)</f>
        <v>6.2288888888888891</v>
      </c>
    </row>
    <row r="27" spans="1:4" ht="17.399999999999999">
      <c r="A27" s="278" t="s">
        <v>45</v>
      </c>
      <c r="B27" s="280">
        <v>127.14</v>
      </c>
      <c r="C27" s="280">
        <f>SUM(Tussenstand!F9)</f>
        <v>132.73333333333332</v>
      </c>
      <c r="D27" s="282">
        <f>SUM(C27-B27)</f>
        <v>5.5933333333333195</v>
      </c>
    </row>
    <row r="28" spans="1:4" ht="17.399999999999999">
      <c r="A28" s="278" t="s">
        <v>11</v>
      </c>
      <c r="B28" s="280">
        <v>124.6</v>
      </c>
      <c r="C28" s="280">
        <f>SUM(Tussenstand!F8)</f>
        <v>129.86666666666667</v>
      </c>
      <c r="D28" s="282">
        <f>SUM(C28-B28)</f>
        <v>5.2666666666666799</v>
      </c>
    </row>
    <row r="29" spans="1:4" ht="17.399999999999999">
      <c r="A29" s="278" t="s">
        <v>46</v>
      </c>
      <c r="B29" s="280">
        <v>132.66999999999999</v>
      </c>
      <c r="C29" s="280">
        <f>SUM(Tussenstand!F10)</f>
        <v>131.93333333333334</v>
      </c>
      <c r="D29" s="282">
        <f>SUM(C29-B29)</f>
        <v>-0.73666666666665037</v>
      </c>
    </row>
    <row r="30" spans="1:4" ht="17.399999999999999">
      <c r="A30" s="278" t="s">
        <v>32</v>
      </c>
      <c r="B30" s="280">
        <v>88.27</v>
      </c>
      <c r="C30" s="280">
        <f>SUM(Tussenstand!F32)</f>
        <v>0</v>
      </c>
      <c r="D30" s="282">
        <f>SUM(C30-B30)</f>
        <v>-88.27</v>
      </c>
    </row>
  </sheetData>
  <sortState xmlns:xlrd2="http://schemas.microsoft.com/office/spreadsheetml/2017/richdata2" ref="A2:E30">
    <sortCondition descending="1" ref="D2:D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Voorblad</vt:lpstr>
      <vt:lpstr>Daguitslag</vt:lpstr>
      <vt:lpstr>Persoonlijke score</vt:lpstr>
      <vt:lpstr>Tussenstand</vt:lpstr>
      <vt:lpstr>Punten</vt:lpstr>
      <vt:lpstr>stand op gemid</vt:lpstr>
      <vt:lpstr>Speciale score</vt:lpstr>
      <vt:lpstr>PR</vt:lpstr>
      <vt:lpstr>Oud en Nieuw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in 't Veld</dc:creator>
  <cp:lastModifiedBy>Wijnand Springintveld</cp:lastModifiedBy>
  <cp:lastPrinted>2022-10-18T12:56:32Z</cp:lastPrinted>
  <dcterms:created xsi:type="dcterms:W3CDTF">2020-09-18T09:37:10Z</dcterms:created>
  <dcterms:modified xsi:type="dcterms:W3CDTF">2023-10-12T07:55:54Z</dcterms:modified>
</cp:coreProperties>
</file>