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joelclub Langeraar\"/>
    </mc:Choice>
  </mc:AlternateContent>
  <xr:revisionPtr revIDLastSave="0" documentId="13_ncr:1_{30369C6A-EFD6-4C1C-AB39-9A456B3DF666}" xr6:coauthVersionLast="47" xr6:coauthVersionMax="47" xr10:uidLastSave="{00000000-0000-0000-0000-000000000000}"/>
  <bookViews>
    <workbookView xWindow="-108" yWindow="-108" windowWidth="23256" windowHeight="12576" xr2:uid="{F42FF6C8-335D-42C4-B883-F7CE27AFA2D7}"/>
  </bookViews>
  <sheets>
    <sheet name="Voorblad" sheetId="7" r:id="rId1"/>
    <sheet name="Daguitslag" sheetId="1" r:id="rId2"/>
    <sheet name="Persoonlijke score" sheetId="2" r:id="rId3"/>
    <sheet name="Tussenstand" sheetId="4" r:id="rId4"/>
    <sheet name="Punten" sheetId="8" r:id="rId5"/>
    <sheet name="stand op gemid" sheetId="3" r:id="rId6"/>
    <sheet name="Speciale score" sheetId="5" r:id="rId7"/>
    <sheet name="PR" sheetId="6" r:id="rId8"/>
    <sheet name="Oud en Nieuw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9" l="1"/>
  <c r="C21" i="9"/>
  <c r="C19" i="9"/>
  <c r="C27" i="9"/>
  <c r="C12" i="9"/>
  <c r="C33" i="9"/>
  <c r="C24" i="9"/>
  <c r="C25" i="9"/>
  <c r="C32" i="9"/>
  <c r="C26" i="9"/>
  <c r="C30" i="9"/>
  <c r="C14" i="9"/>
  <c r="C22" i="9"/>
  <c r="C20" i="9"/>
  <c r="C23" i="9"/>
  <c r="C16" i="9"/>
  <c r="C10" i="9"/>
  <c r="C9" i="9"/>
  <c r="C13" i="9"/>
  <c r="J6" i="6"/>
  <c r="S36" i="3"/>
  <c r="S35" i="3"/>
  <c r="S32" i="3"/>
  <c r="S27" i="3"/>
  <c r="S28" i="3"/>
  <c r="S31" i="3"/>
  <c r="S26" i="3"/>
  <c r="S15" i="3"/>
  <c r="S16" i="3"/>
  <c r="S17" i="3"/>
  <c r="S18" i="3"/>
  <c r="S19" i="3"/>
  <c r="S20" i="3"/>
  <c r="S21" i="3"/>
  <c r="S14" i="3"/>
  <c r="S5" i="3"/>
  <c r="S4" i="3"/>
  <c r="S11" i="3"/>
  <c r="S10" i="3"/>
  <c r="S7" i="3"/>
  <c r="S6" i="3"/>
  <c r="S9" i="3"/>
  <c r="S3" i="3"/>
  <c r="C28" i="9"/>
  <c r="C8" i="9"/>
  <c r="C29" i="9"/>
  <c r="C18" i="9"/>
  <c r="C34" i="9"/>
  <c r="C31" i="9"/>
  <c r="S30" i="3"/>
  <c r="S25" i="3"/>
  <c r="S33" i="3"/>
  <c r="S29" i="3"/>
  <c r="S22" i="3"/>
  <c r="S8" i="3"/>
  <c r="W15" i="2"/>
  <c r="W7" i="2"/>
  <c r="W5" i="2"/>
  <c r="W11" i="2"/>
  <c r="W6" i="2"/>
  <c r="W26" i="2"/>
  <c r="W27" i="2"/>
  <c r="W29" i="2"/>
  <c r="W17" i="2"/>
  <c r="W9" i="2"/>
  <c r="W10" i="2"/>
  <c r="W18" i="2"/>
  <c r="W16" i="2"/>
  <c r="W21" i="2"/>
  <c r="W13" i="2"/>
  <c r="W20" i="2"/>
  <c r="W32" i="2"/>
  <c r="W31" i="2"/>
  <c r="W24" i="2"/>
  <c r="W22" i="2"/>
  <c r="W25" i="2"/>
  <c r="W23" i="2"/>
  <c r="W28" i="2"/>
  <c r="W33" i="2"/>
  <c r="W12" i="2"/>
  <c r="W14" i="2"/>
  <c r="W19" i="2"/>
  <c r="W30" i="2"/>
  <c r="Q15" i="2"/>
  <c r="Q7" i="2"/>
  <c r="Q5" i="2"/>
  <c r="Q11" i="2"/>
  <c r="Q6" i="2"/>
  <c r="Q26" i="2"/>
  <c r="Q27" i="2"/>
  <c r="Q29" i="2"/>
  <c r="Q17" i="2"/>
  <c r="Q9" i="2"/>
  <c r="Q10" i="2"/>
  <c r="Q18" i="2"/>
  <c r="Q16" i="2"/>
  <c r="Q21" i="2"/>
  <c r="Q13" i="2"/>
  <c r="Q20" i="2"/>
  <c r="Q32" i="2"/>
  <c r="Q31" i="2"/>
  <c r="Q24" i="2"/>
  <c r="Q22" i="2"/>
  <c r="Q25" i="2"/>
  <c r="Q23" i="2"/>
  <c r="Q28" i="2"/>
  <c r="Q33" i="2"/>
  <c r="Q12" i="2"/>
  <c r="Q14" i="2"/>
  <c r="Q19" i="2"/>
  <c r="Q30" i="2"/>
  <c r="K15" i="2"/>
  <c r="K7" i="2"/>
  <c r="K5" i="2"/>
  <c r="K11" i="2"/>
  <c r="K6" i="2"/>
  <c r="K26" i="2"/>
  <c r="K27" i="2"/>
  <c r="K29" i="2"/>
  <c r="K17" i="2"/>
  <c r="K9" i="2"/>
  <c r="K10" i="2"/>
  <c r="K18" i="2"/>
  <c r="K16" i="2"/>
  <c r="K21" i="2"/>
  <c r="K13" i="2"/>
  <c r="K20" i="2"/>
  <c r="K32" i="2"/>
  <c r="K31" i="2"/>
  <c r="K24" i="2"/>
  <c r="K22" i="2"/>
  <c r="K25" i="2"/>
  <c r="K23" i="2"/>
  <c r="K28" i="2"/>
  <c r="K33" i="2"/>
  <c r="K12" i="2"/>
  <c r="K14" i="2"/>
  <c r="K19" i="2"/>
  <c r="K30" i="2"/>
  <c r="C17" i="9"/>
  <c r="W8" i="2"/>
  <c r="Q8" i="2"/>
  <c r="K8" i="2"/>
  <c r="D22" i="9" l="1"/>
  <c r="D24" i="9"/>
  <c r="D33" i="9"/>
  <c r="D16" i="9"/>
  <c r="D20" i="9"/>
  <c r="D31" i="9"/>
  <c r="D15" i="9"/>
  <c r="D28" i="9"/>
  <c r="D19" i="9"/>
  <c r="D10" i="9"/>
  <c r="D23" i="9"/>
  <c r="D29" i="9"/>
  <c r="D8" i="9"/>
  <c r="D25" i="9"/>
  <c r="D17" i="9"/>
  <c r="D6" i="9"/>
  <c r="D9" i="9"/>
  <c r="D14" i="9"/>
  <c r="D7" i="9"/>
  <c r="D18" i="9"/>
  <c r="D21" i="9"/>
  <c r="D30" i="9"/>
  <c r="D26" i="9"/>
  <c r="D34" i="9"/>
  <c r="D12" i="9"/>
  <c r="V6" i="6"/>
  <c r="P6" i="6"/>
  <c r="D6" i="6"/>
  <c r="G4" i="5"/>
  <c r="F4" i="5"/>
  <c r="E4" i="5"/>
  <c r="R35" i="3"/>
  <c r="R8" i="3"/>
  <c r="R29" i="3"/>
  <c r="D11" i="9"/>
  <c r="D27" i="9"/>
  <c r="D32" i="9"/>
  <c r="D13" i="9"/>
  <c r="V19" i="6"/>
  <c r="P19" i="6"/>
  <c r="J19" i="6"/>
  <c r="D19" i="6"/>
  <c r="R27" i="3"/>
  <c r="R30" i="3"/>
  <c r="R25" i="3"/>
  <c r="R33" i="3"/>
  <c r="R36" i="3"/>
  <c r="R31" i="3"/>
  <c r="R32" i="3"/>
  <c r="R26" i="3"/>
  <c r="R28" i="3"/>
  <c r="R6" i="3"/>
  <c r="R5" i="3"/>
  <c r="R10" i="3"/>
  <c r="R4" i="3"/>
  <c r="R9" i="3"/>
  <c r="R3" i="3"/>
  <c r="R7" i="3"/>
  <c r="R11" i="3"/>
  <c r="R19" i="3"/>
  <c r="C4" i="5"/>
  <c r="D21" i="6"/>
  <c r="J21" i="6"/>
  <c r="P21" i="6"/>
  <c r="V21" i="6"/>
  <c r="R17" i="3"/>
  <c r="R22" i="3"/>
  <c r="V18" i="6"/>
  <c r="V22" i="6"/>
  <c r="P18" i="6"/>
  <c r="P22" i="6"/>
  <c r="J18" i="6"/>
  <c r="J22" i="6"/>
  <c r="D18" i="6"/>
  <c r="D22" i="6"/>
  <c r="D11" i="2" l="1"/>
  <c r="E11" i="2" s="1"/>
  <c r="D7" i="2"/>
  <c r="E7" i="2" s="1"/>
  <c r="D30" i="2"/>
  <c r="E30" i="2" s="1"/>
  <c r="D26" i="2"/>
  <c r="E26" i="2" s="1"/>
  <c r="R20" i="3"/>
  <c r="V9" i="6"/>
  <c r="V15" i="6"/>
  <c r="V7" i="6"/>
  <c r="V11" i="6"/>
  <c r="V13" i="6"/>
  <c r="V12" i="6"/>
  <c r="V14" i="6"/>
  <c r="V10" i="6"/>
  <c r="V16" i="6"/>
  <c r="V26" i="6"/>
  <c r="V25" i="6"/>
  <c r="V17" i="6"/>
  <c r="V20" i="6"/>
  <c r="V23" i="6"/>
  <c r="V29" i="6"/>
  <c r="V28" i="6"/>
  <c r="V27" i="6"/>
  <c r="V30" i="6"/>
  <c r="V24" i="6"/>
  <c r="V32" i="6"/>
  <c r="V31" i="6"/>
  <c r="V34" i="6"/>
  <c r="V33" i="6"/>
  <c r="P9" i="6"/>
  <c r="P15" i="6"/>
  <c r="P7" i="6"/>
  <c r="P11" i="6"/>
  <c r="P13" i="6"/>
  <c r="P12" i="6"/>
  <c r="P14" i="6"/>
  <c r="P10" i="6"/>
  <c r="P16" i="6"/>
  <c r="P26" i="6"/>
  <c r="P25" i="6"/>
  <c r="P17" i="6"/>
  <c r="P20" i="6"/>
  <c r="P23" i="6"/>
  <c r="P29" i="6"/>
  <c r="P28" i="6"/>
  <c r="P27" i="6"/>
  <c r="P30" i="6"/>
  <c r="P24" i="6"/>
  <c r="P32" i="6"/>
  <c r="P31" i="6"/>
  <c r="P34" i="6"/>
  <c r="P33" i="6"/>
  <c r="J9" i="6"/>
  <c r="J15" i="6"/>
  <c r="J7" i="6"/>
  <c r="J11" i="6"/>
  <c r="J13" i="6"/>
  <c r="J12" i="6"/>
  <c r="J14" i="6"/>
  <c r="J10" i="6"/>
  <c r="J16" i="6"/>
  <c r="J26" i="6"/>
  <c r="J25" i="6"/>
  <c r="J17" i="6"/>
  <c r="J20" i="6"/>
  <c r="J23" i="6"/>
  <c r="J29" i="6"/>
  <c r="J28" i="6"/>
  <c r="J27" i="6"/>
  <c r="J30" i="6"/>
  <c r="J24" i="6"/>
  <c r="J32" i="6"/>
  <c r="J31" i="6"/>
  <c r="J34" i="6"/>
  <c r="J33" i="6"/>
  <c r="V8" i="6"/>
  <c r="P8" i="6"/>
  <c r="J8" i="6"/>
  <c r="D9" i="6"/>
  <c r="D15" i="6"/>
  <c r="D7" i="6"/>
  <c r="D11" i="6"/>
  <c r="D13" i="6"/>
  <c r="D12" i="6"/>
  <c r="D14" i="6"/>
  <c r="D10" i="6"/>
  <c r="D16" i="6"/>
  <c r="D26" i="6"/>
  <c r="D25" i="6"/>
  <c r="D17" i="6"/>
  <c r="D20" i="6"/>
  <c r="D23" i="6"/>
  <c r="D29" i="6"/>
  <c r="D28" i="6"/>
  <c r="D27" i="6"/>
  <c r="D30" i="6"/>
  <c r="D24" i="6"/>
  <c r="D32" i="6"/>
  <c r="D31" i="6"/>
  <c r="D34" i="6"/>
  <c r="D33" i="6"/>
  <c r="D8" i="6"/>
  <c r="R37" i="3"/>
  <c r="S37" i="3"/>
  <c r="D6" i="2" l="1"/>
  <c r="E6" i="2" s="1"/>
  <c r="D5" i="2"/>
  <c r="E5" i="2" s="1"/>
  <c r="D21" i="2"/>
  <c r="E21" i="2" s="1"/>
  <c r="D29" i="2"/>
  <c r="E29" i="2" s="1"/>
  <c r="D23" i="2"/>
  <c r="E23" i="2" s="1"/>
  <c r="D16" i="2"/>
  <c r="E16" i="2" s="1"/>
  <c r="D33" i="2"/>
  <c r="E33" i="2" s="1"/>
  <c r="D9" i="2"/>
  <c r="E9" i="2" s="1"/>
  <c r="D15" i="2"/>
  <c r="E15" i="2" s="1"/>
  <c r="D14" i="2"/>
  <c r="E14" i="2" s="1"/>
  <c r="D28" i="2"/>
  <c r="E28" i="2" s="1"/>
  <c r="D13" i="2"/>
  <c r="E13" i="2" s="1"/>
  <c r="D19" i="2"/>
  <c r="E19" i="2" s="1"/>
  <c r="D8" i="2"/>
  <c r="E8" i="2" s="1"/>
  <c r="D32" i="2"/>
  <c r="E32" i="2" s="1"/>
  <c r="D18" i="2"/>
  <c r="E18" i="2" s="1"/>
  <c r="D17" i="2"/>
  <c r="E17" i="2" s="1"/>
  <c r="D20" i="2"/>
  <c r="E20" i="2" s="1"/>
  <c r="D25" i="2"/>
  <c r="E25" i="2" s="1"/>
  <c r="D22" i="2"/>
  <c r="E22" i="2" s="1"/>
  <c r="D12" i="2"/>
  <c r="E12" i="2" s="1"/>
  <c r="D10" i="2"/>
  <c r="E10" i="2" s="1"/>
  <c r="D31" i="2"/>
  <c r="E31" i="2" s="1"/>
  <c r="D24" i="2"/>
  <c r="E24" i="2" s="1"/>
  <c r="D27" i="2"/>
  <c r="E27" i="2" s="1"/>
  <c r="D4" i="5"/>
  <c r="R18" i="3"/>
  <c r="R15" i="3"/>
  <c r="R14" i="3"/>
  <c r="R21" i="3"/>
  <c r="R16" i="3"/>
</calcChain>
</file>

<file path=xl/sharedStrings.xml><?xml version="1.0" encoding="utf-8"?>
<sst xmlns="http://schemas.openxmlformats.org/spreadsheetml/2006/main" count="298" uniqueCount="77">
  <si>
    <t>Klasse A</t>
  </si>
  <si>
    <t>Bakscore</t>
  </si>
  <si>
    <t>Wijnand Springintveld</t>
  </si>
  <si>
    <t>Sjaak Siebeling</t>
  </si>
  <si>
    <t>Wijnand Springin`tveld</t>
  </si>
  <si>
    <t>Punten</t>
  </si>
  <si>
    <t>Klasse B</t>
  </si>
  <si>
    <t>Ronde 1</t>
  </si>
  <si>
    <t>Ronde 2</t>
  </si>
  <si>
    <t>Ronde 3</t>
  </si>
  <si>
    <t>Totaal</t>
  </si>
  <si>
    <t>Theo van Leijden</t>
  </si>
  <si>
    <t>Gem. score</t>
  </si>
  <si>
    <t>Gemid.</t>
  </si>
  <si>
    <t xml:space="preserve">      </t>
  </si>
  <si>
    <t>Speciale Score's</t>
  </si>
  <si>
    <t xml:space="preserve">  </t>
  </si>
  <si>
    <t>Naam sjoeler</t>
  </si>
  <si>
    <t>Peter van der Zalm</t>
  </si>
  <si>
    <t>Paula van der Jagt</t>
  </si>
  <si>
    <t>Annie van der Sar</t>
  </si>
  <si>
    <t>Gerard van Rijnsoever</t>
  </si>
  <si>
    <t>Diny Bosman</t>
  </si>
  <si>
    <t>Trien Lek</t>
  </si>
  <si>
    <t>Wil Volgering</t>
  </si>
  <si>
    <t>Lia Pieterse</t>
  </si>
  <si>
    <t>Klasse C</t>
  </si>
  <si>
    <t>Kees Kempenaar</t>
  </si>
  <si>
    <t>Door Markman</t>
  </si>
  <si>
    <t>Tonny Versluis</t>
  </si>
  <si>
    <t>Ans van Buuren</t>
  </si>
  <si>
    <t>Manus van Rijn</t>
  </si>
  <si>
    <t>Marry van Rijn</t>
  </si>
  <si>
    <t>Greet Versluis</t>
  </si>
  <si>
    <t>Wim van Miltenburg</t>
  </si>
  <si>
    <t>PR vanaf 9 september  2020</t>
  </si>
  <si>
    <t>PR</t>
  </si>
  <si>
    <t xml:space="preserve">Datum </t>
  </si>
  <si>
    <t xml:space="preserve"> </t>
  </si>
  <si>
    <t>Josѐ Hӧlscher</t>
  </si>
  <si>
    <r>
      <t>Jos</t>
    </r>
    <r>
      <rPr>
        <b/>
        <sz val="14"/>
        <rFont val="Calibri"/>
        <family val="2"/>
      </rPr>
      <t>ѐ</t>
    </r>
    <r>
      <rPr>
        <b/>
        <sz val="12"/>
        <rFont val="Arial Black"/>
        <family val="2"/>
      </rPr>
      <t xml:space="preserve"> H</t>
    </r>
    <r>
      <rPr>
        <b/>
        <sz val="14"/>
        <rFont val="Calibri"/>
        <family val="2"/>
      </rPr>
      <t>ӧlscher</t>
    </r>
  </si>
  <si>
    <t xml:space="preserve">Punten </t>
  </si>
  <si>
    <t xml:space="preserve">PR </t>
  </si>
  <si>
    <t>Elisa de Jong</t>
  </si>
  <si>
    <t>Paul van den Berg</t>
  </si>
  <si>
    <t>punten score afgetrokken.</t>
  </si>
  <si>
    <t>Mahjan Yari</t>
  </si>
  <si>
    <t>Maria Baggen</t>
  </si>
  <si>
    <t>Maria</t>
  </si>
  <si>
    <t>Monique van Leijden</t>
  </si>
  <si>
    <t>B-klasse</t>
  </si>
  <si>
    <t>C-klasse</t>
  </si>
  <si>
    <t>A-klasse</t>
  </si>
  <si>
    <t>totaal</t>
  </si>
  <si>
    <r>
      <t xml:space="preserve">148 </t>
    </r>
    <r>
      <rPr>
        <b/>
        <sz val="11"/>
        <color rgb="FFC00000"/>
        <rFont val="Arial Black"/>
        <family val="2"/>
      </rPr>
      <t>Gegooid</t>
    </r>
  </si>
  <si>
    <r>
      <t xml:space="preserve"> 140+  </t>
    </r>
    <r>
      <rPr>
        <b/>
        <sz val="11"/>
        <color rgb="FFC00000"/>
        <rFont val="Arial Black"/>
        <family val="2"/>
      </rPr>
      <t>Gegooid</t>
    </r>
  </si>
  <si>
    <t>Jo de Vries</t>
  </si>
  <si>
    <t>100 + Gegooid</t>
  </si>
  <si>
    <t>120 + Gegooid</t>
  </si>
  <si>
    <t>152 Gegooid</t>
  </si>
  <si>
    <t>Albert van der Geest</t>
  </si>
  <si>
    <t>GEMIDDELDE</t>
  </si>
  <si>
    <t>2023-2024</t>
  </si>
  <si>
    <t>PLUS EN MIN</t>
  </si>
  <si>
    <t>Nieuw</t>
  </si>
  <si>
    <t>Kees Kuypers</t>
  </si>
  <si>
    <t>6=dec-23</t>
  </si>
  <si>
    <t>Theo van leijden</t>
  </si>
  <si>
    <t>Annie Valk</t>
  </si>
  <si>
    <t>Bo Vergunst</t>
  </si>
  <si>
    <t>Mirjam van den Berg</t>
  </si>
  <si>
    <t xml:space="preserve">      Tussenstand competitie 2024-2025</t>
  </si>
  <si>
    <t>Gem. 2024-25</t>
  </si>
  <si>
    <t>In totaal is er 0 slechtste</t>
  </si>
  <si>
    <t>Klasse X</t>
  </si>
  <si>
    <t>2024-2025</t>
  </si>
  <si>
    <t xml:space="preserve"> Daguitslag 25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</si>
</sst>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[$-413]General"/>
    <numFmt numFmtId="165" formatCode="[$-413]0.00"/>
    <numFmt numFmtId="166" formatCode="dd\-mm\-yy"/>
    <numFmt numFmtId="167" formatCode="[$-413]dd/mmm/yy;@"/>
    <numFmt numFmtId="168" formatCode="[$-413]0"/>
    <numFmt numFmtId="169" formatCode="[$-413]d/mmm;@"/>
  </numFmts>
  <fonts count="1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Arial Black"/>
      <family val="2"/>
    </font>
    <font>
      <b/>
      <sz val="12"/>
      <color rgb="FFC00000"/>
      <name val="Arial Black"/>
      <family val="2"/>
    </font>
    <font>
      <b/>
      <sz val="12"/>
      <color rgb="FF00B050"/>
      <name val="Arial"/>
      <family val="2"/>
    </font>
    <font>
      <b/>
      <sz val="12"/>
      <color rgb="FFFF0000"/>
      <name val="Arial Black"/>
      <family val="2"/>
    </font>
    <font>
      <b/>
      <sz val="12"/>
      <color rgb="FF00CC00"/>
      <name val="Arial Black"/>
      <family val="2"/>
    </font>
    <font>
      <sz val="12"/>
      <color rgb="FF000000"/>
      <name val="Arial Black"/>
      <family val="2"/>
    </font>
    <font>
      <sz val="12"/>
      <color rgb="FFC00000"/>
      <name val="Arial Black"/>
      <family val="2"/>
    </font>
    <font>
      <sz val="12"/>
      <color rgb="FFFF0000"/>
      <name val="Arial Black"/>
      <family val="2"/>
    </font>
    <font>
      <b/>
      <sz val="12"/>
      <color rgb="FF0070C0"/>
      <name val="Arial Black"/>
      <family val="2"/>
    </font>
    <font>
      <b/>
      <sz val="12"/>
      <color rgb="FF0F06BA"/>
      <name val="Arial Black"/>
      <family val="2"/>
    </font>
    <font>
      <sz val="12"/>
      <color rgb="FF0F06BA"/>
      <name val="Arial Black"/>
      <family val="2"/>
    </font>
    <font>
      <sz val="12"/>
      <name val="Arial Black"/>
      <family val="2"/>
    </font>
    <font>
      <sz val="12"/>
      <color rgb="FF0000CC"/>
      <name val="Arial Black"/>
      <family val="2"/>
    </font>
    <font>
      <b/>
      <sz val="16"/>
      <color rgb="FFFF0000"/>
      <name val="Verdana"/>
      <family val="2"/>
    </font>
    <font>
      <sz val="10"/>
      <color rgb="FF000000"/>
      <name val="Verdana"/>
      <family val="2"/>
    </font>
    <font>
      <b/>
      <sz val="16"/>
      <color rgb="FFFF0000"/>
      <name val="Calibri"/>
      <family val="2"/>
    </font>
    <font>
      <b/>
      <sz val="16"/>
      <color rgb="FF000000"/>
      <name val="Calibri"/>
      <family val="2"/>
    </font>
    <font>
      <b/>
      <sz val="16"/>
      <color rgb="FF00CC00"/>
      <name val="Calibri"/>
      <family val="2"/>
    </font>
    <font>
      <b/>
      <sz val="11"/>
      <color rgb="FFFF0000"/>
      <name val="Calibri"/>
      <family val="2"/>
    </font>
    <font>
      <sz val="11"/>
      <color rgb="FF0066CC"/>
      <name val="Calibri"/>
      <family val="2"/>
    </font>
    <font>
      <sz val="11"/>
      <color rgb="FF0066FF"/>
      <name val="Calibri"/>
      <family val="2"/>
    </font>
    <font>
      <b/>
      <sz val="16"/>
      <color rgb="FFC0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sz val="11"/>
      <color rgb="FF000000"/>
      <name val="Calibri1"/>
    </font>
    <font>
      <b/>
      <i/>
      <sz val="12"/>
      <color rgb="FF0066FF"/>
      <name val="Arial Black"/>
      <family val="2"/>
    </font>
    <font>
      <sz val="12"/>
      <color rgb="FF0066FF"/>
      <name val="Arial Black"/>
      <family val="2"/>
    </font>
    <font>
      <sz val="11"/>
      <color rgb="FFFF0000"/>
      <name val="Calibri"/>
      <family val="2"/>
    </font>
    <font>
      <b/>
      <sz val="20"/>
      <color rgb="FF000000"/>
      <name val="Arial Black"/>
      <family val="2"/>
    </font>
    <font>
      <sz val="14"/>
      <color rgb="FF000000"/>
      <name val="Arial Black"/>
      <family val="2"/>
    </font>
    <font>
      <b/>
      <sz val="11"/>
      <color rgb="FF000000"/>
      <name val="Arial Black"/>
      <family val="2"/>
    </font>
    <font>
      <sz val="10"/>
      <color rgb="FF000000"/>
      <name val="Ravie"/>
      <family val="5"/>
    </font>
    <font>
      <b/>
      <sz val="11"/>
      <color rgb="FF009900"/>
      <name val="Arial"/>
      <family val="2"/>
    </font>
    <font>
      <b/>
      <sz val="12"/>
      <color rgb="FF000000"/>
      <name val="Calibri"/>
      <family val="2"/>
    </font>
    <font>
      <b/>
      <sz val="12"/>
      <color rgb="FF0070C0"/>
      <name val="Calibri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9900"/>
      <name val="Arial1"/>
    </font>
    <font>
      <b/>
      <sz val="12"/>
      <color rgb="FFFFFF00"/>
      <name val="Arial Black"/>
      <family val="2"/>
    </font>
    <font>
      <sz val="20"/>
      <color rgb="FFFF0000"/>
      <name val="Arial1"/>
    </font>
    <font>
      <sz val="12"/>
      <color rgb="FF33CC33"/>
      <name val="Arial Black"/>
      <family val="2"/>
    </font>
    <font>
      <sz val="12"/>
      <color theme="1"/>
      <name val="Arial Black"/>
      <family val="2"/>
    </font>
    <font>
      <sz val="11"/>
      <color rgb="FF92D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9900"/>
      <name val="Calibri"/>
      <family val="2"/>
      <scheme val="minor"/>
    </font>
    <font>
      <b/>
      <sz val="12"/>
      <name val="Arial Black"/>
      <family val="2"/>
    </font>
    <font>
      <b/>
      <sz val="16"/>
      <color rgb="FF33CC33"/>
      <name val="Calibri"/>
      <family val="2"/>
    </font>
    <font>
      <b/>
      <sz val="16"/>
      <color theme="0"/>
      <name val="Calibri"/>
      <family val="2"/>
    </font>
    <font>
      <b/>
      <sz val="18"/>
      <color rgb="FFC00000"/>
      <name val="Arial Black"/>
      <family val="2"/>
    </font>
    <font>
      <b/>
      <sz val="11"/>
      <color rgb="FFC00000"/>
      <name val="Arial Black"/>
      <family val="2"/>
    </font>
    <font>
      <sz val="11"/>
      <color theme="0" tint="-0.249977111117893"/>
      <name val="Calibri"/>
      <family val="2"/>
      <scheme val="minor"/>
    </font>
    <font>
      <b/>
      <sz val="14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Arial Black"/>
      <family val="2"/>
    </font>
    <font>
      <sz val="11"/>
      <name val="Arial Black"/>
      <family val="2"/>
    </font>
    <font>
      <b/>
      <sz val="10"/>
      <color rgb="FF0F06BA"/>
      <name val="Arial Black"/>
      <family val="2"/>
    </font>
    <font>
      <sz val="11"/>
      <color rgb="FFC00000"/>
      <name val="Arial Black"/>
      <family val="2"/>
    </font>
    <font>
      <b/>
      <i/>
      <sz val="18"/>
      <color rgb="FF000099"/>
      <name val="Arial Black"/>
      <family val="2"/>
    </font>
    <font>
      <sz val="11"/>
      <color rgb="FFFF0000"/>
      <name val="Arial Black"/>
      <family val="2"/>
    </font>
    <font>
      <b/>
      <sz val="12"/>
      <color rgb="FF00B050"/>
      <name val="Arial Black"/>
      <family val="2"/>
    </font>
    <font>
      <sz val="11"/>
      <color rgb="FF000000"/>
      <name val="Arial Black"/>
      <family val="2"/>
    </font>
    <font>
      <sz val="10"/>
      <color rgb="FFFF0000"/>
      <name val="Arial Black"/>
      <family val="2"/>
    </font>
    <font>
      <b/>
      <sz val="10"/>
      <color rgb="FF000000"/>
      <name val="Arial Black"/>
      <family val="2"/>
    </font>
    <font>
      <b/>
      <sz val="10"/>
      <color rgb="FF00CC00"/>
      <name val="Arial Black"/>
      <family val="2"/>
    </font>
    <font>
      <b/>
      <sz val="10"/>
      <color rgb="FF0070C0"/>
      <name val="Arial Black"/>
      <family val="2"/>
    </font>
    <font>
      <sz val="10"/>
      <color rgb="FF000000"/>
      <name val="Arial Black"/>
      <family val="2"/>
    </font>
    <font>
      <b/>
      <sz val="16"/>
      <color rgb="FFFF0000"/>
      <name val="Arial Black"/>
      <family val="2"/>
    </font>
    <font>
      <b/>
      <sz val="16"/>
      <color rgb="FF000000"/>
      <name val="Arial Black"/>
      <family val="2"/>
    </font>
    <font>
      <b/>
      <sz val="16"/>
      <color rgb="FF00CC00"/>
      <name val="Arial Black"/>
      <family val="2"/>
    </font>
    <font>
      <b/>
      <sz val="14"/>
      <color rgb="FFC00000"/>
      <name val="Arial Black"/>
      <family val="2"/>
    </font>
    <font>
      <b/>
      <sz val="14"/>
      <color rgb="FF00CC00"/>
      <name val="Arial Black"/>
      <family val="2"/>
    </font>
    <font>
      <sz val="12"/>
      <color theme="1"/>
      <name val="Calibri"/>
      <family val="2"/>
      <scheme val="minor"/>
    </font>
    <font>
      <b/>
      <sz val="11"/>
      <color rgb="FF0F06BA"/>
      <name val="Arial Black"/>
      <family val="2"/>
    </font>
    <font>
      <b/>
      <sz val="11"/>
      <color theme="1"/>
      <name val="Arial Black"/>
      <family val="2"/>
    </font>
    <font>
      <sz val="10"/>
      <color rgb="FF0F06BA"/>
      <name val="Arial Black"/>
      <family val="2"/>
    </font>
    <font>
      <sz val="10"/>
      <color theme="1"/>
      <name val="Arial Black"/>
      <family val="2"/>
    </font>
    <font>
      <b/>
      <sz val="10"/>
      <color rgb="FFFF0000"/>
      <name val="Arial Black"/>
      <family val="2"/>
    </font>
    <font>
      <b/>
      <sz val="10"/>
      <color rgb="FFC00000"/>
      <name val="Arial Black"/>
      <family val="2"/>
    </font>
    <font>
      <b/>
      <sz val="10"/>
      <name val="Arial Black"/>
      <family val="2"/>
    </font>
    <font>
      <b/>
      <i/>
      <sz val="10"/>
      <color rgb="FF0F06BA"/>
      <name val="Arial Black"/>
      <family val="2"/>
    </font>
    <font>
      <sz val="10"/>
      <color rgb="FFC00000"/>
      <name val="Arial Black"/>
      <family val="2"/>
    </font>
    <font>
      <i/>
      <sz val="10"/>
      <color rgb="FF0F06BA"/>
      <name val="Arial Black"/>
      <family val="2"/>
    </font>
    <font>
      <b/>
      <i/>
      <sz val="10"/>
      <color rgb="FF0066FF"/>
      <name val="Arial Black"/>
      <family val="2"/>
    </font>
    <font>
      <sz val="10"/>
      <color rgb="FF0066FF"/>
      <name val="Arial Black"/>
      <family val="2"/>
    </font>
    <font>
      <sz val="10"/>
      <name val="Arial Black"/>
      <family val="2"/>
    </font>
    <font>
      <sz val="11"/>
      <color rgb="FFFFFF00"/>
      <name val="Arial Black"/>
      <family val="2"/>
    </font>
    <font>
      <b/>
      <sz val="8"/>
      <color theme="1"/>
      <name val="Arial Black"/>
      <family val="2"/>
    </font>
    <font>
      <sz val="16"/>
      <color theme="1"/>
      <name val="Calibri"/>
      <family val="2"/>
      <scheme val="minor"/>
    </font>
    <font>
      <b/>
      <i/>
      <sz val="16"/>
      <color rgb="FF0F06BA"/>
      <name val="Arial Black"/>
      <family val="2"/>
    </font>
    <font>
      <b/>
      <i/>
      <sz val="16"/>
      <color rgb="FFC00000"/>
      <name val="Arial Black"/>
      <family val="2"/>
    </font>
    <font>
      <sz val="16"/>
      <color rgb="FFC00000"/>
      <name val="Calibri"/>
      <family val="2"/>
      <scheme val="minor"/>
    </font>
    <font>
      <sz val="8"/>
      <name val="Calibri"/>
      <family val="2"/>
      <scheme val="minor"/>
    </font>
    <font>
      <b/>
      <i/>
      <sz val="16"/>
      <color rgb="FF000099"/>
      <name val="Arial Black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C000"/>
      </patternFill>
    </fill>
    <fill>
      <patternFill patternType="solid">
        <fgColor theme="0" tint="-0.249977111117893"/>
        <bgColor rgb="FFFCE4D6"/>
      </patternFill>
    </fill>
    <fill>
      <patternFill patternType="solid">
        <fgColor theme="0" tint="-0.249977111117893"/>
        <bgColor rgb="FF00B050"/>
      </patternFill>
    </fill>
    <fill>
      <patternFill patternType="solid">
        <fgColor theme="0" tint="-0.249977111117893"/>
        <bgColor rgb="FFFCD5B4"/>
      </patternFill>
    </fill>
    <fill>
      <patternFill patternType="solid">
        <fgColor theme="0" tint="-0.249977111117893"/>
        <bgColor rgb="FF9BC2E6"/>
      </patternFill>
    </fill>
    <fill>
      <patternFill patternType="solid">
        <fgColor theme="0" tint="-0.499984740745262"/>
        <bgColor rgb="FFFFFF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Border="0" applyProtection="0"/>
  </cellStyleXfs>
  <cellXfs count="304">
    <xf numFmtId="0" fontId="0" fillId="0" borderId="0" xfId="0"/>
    <xf numFmtId="0" fontId="0" fillId="2" borderId="0" xfId="0" applyFill="1"/>
    <xf numFmtId="164" fontId="5" fillId="4" borderId="0" xfId="2" applyFont="1" applyFill="1" applyBorder="1"/>
    <xf numFmtId="164" fontId="6" fillId="2" borderId="0" xfId="2" applyFont="1" applyFill="1" applyBorder="1"/>
    <xf numFmtId="164" fontId="2" fillId="2" borderId="0" xfId="2" applyFill="1" applyBorder="1"/>
    <xf numFmtId="164" fontId="8" fillId="2" borderId="0" xfId="2" applyFont="1" applyFill="1" applyBorder="1"/>
    <xf numFmtId="164" fontId="2" fillId="2" borderId="0" xfId="2" applyFill="1"/>
    <xf numFmtId="0" fontId="8" fillId="2" borderId="0" xfId="0" applyFont="1" applyFill="1"/>
    <xf numFmtId="164" fontId="10" fillId="2" borderId="0" xfId="2" applyFont="1" applyFill="1" applyBorder="1"/>
    <xf numFmtId="0" fontId="7" fillId="2" borderId="0" xfId="2" applyNumberFormat="1" applyFont="1" applyFill="1" applyBorder="1"/>
    <xf numFmtId="164" fontId="7" fillId="2" borderId="0" xfId="2" applyFont="1" applyFill="1" applyBorder="1"/>
    <xf numFmtId="164" fontId="15" fillId="2" borderId="0" xfId="2" applyFont="1" applyFill="1" applyBorder="1"/>
    <xf numFmtId="164" fontId="4" fillId="2" borderId="0" xfId="2" applyFont="1" applyFill="1" applyBorder="1"/>
    <xf numFmtId="165" fontId="8" fillId="2" borderId="0" xfId="2" applyNumberFormat="1" applyFont="1" applyFill="1" applyBorder="1"/>
    <xf numFmtId="164" fontId="3" fillId="2" borderId="0" xfId="2" applyFont="1" applyFill="1" applyBorder="1"/>
    <xf numFmtId="0" fontId="45" fillId="2" borderId="0" xfId="0" applyFont="1" applyFill="1"/>
    <xf numFmtId="164" fontId="19" fillId="2" borderId="0" xfId="2" applyFont="1" applyFill="1" applyBorder="1"/>
    <xf numFmtId="164" fontId="20" fillId="2" borderId="0" xfId="2" applyFont="1" applyFill="1" applyBorder="1"/>
    <xf numFmtId="0" fontId="3" fillId="2" borderId="0" xfId="2" applyNumberFormat="1" applyFont="1" applyFill="1" applyBorder="1"/>
    <xf numFmtId="0" fontId="8" fillId="2" borderId="0" xfId="2" applyNumberFormat="1" applyFont="1" applyFill="1" applyBorder="1"/>
    <xf numFmtId="0" fontId="46" fillId="2" borderId="0" xfId="0" applyFont="1" applyFill="1"/>
    <xf numFmtId="0" fontId="3" fillId="2" borderId="0" xfId="0" applyFont="1" applyFill="1"/>
    <xf numFmtId="164" fontId="11" fillId="2" borderId="0" xfId="2" applyFont="1" applyFill="1" applyBorder="1" applyAlignment="1">
      <alignment horizontal="center"/>
    </xf>
    <xf numFmtId="164" fontId="10" fillId="2" borderId="0" xfId="2" applyFont="1" applyFill="1"/>
    <xf numFmtId="164" fontId="3" fillId="2" borderId="0" xfId="2" applyFont="1" applyFill="1"/>
    <xf numFmtId="164" fontId="7" fillId="2" borderId="0" xfId="2" applyFont="1" applyFill="1"/>
    <xf numFmtId="164" fontId="11" fillId="2" borderId="0" xfId="2" applyFont="1" applyFill="1"/>
    <xf numFmtId="164" fontId="8" fillId="2" borderId="0" xfId="2" applyFont="1" applyFill="1"/>
    <xf numFmtId="164" fontId="17" fillId="2" borderId="0" xfId="2" applyFont="1" applyFill="1" applyBorder="1"/>
    <xf numFmtId="164" fontId="19" fillId="5" borderId="0" xfId="2" applyFont="1" applyFill="1" applyBorder="1"/>
    <xf numFmtId="0" fontId="47" fillId="2" borderId="0" xfId="0" applyFont="1" applyFill="1"/>
    <xf numFmtId="165" fontId="24" fillId="4" borderId="0" xfId="2" applyNumberFormat="1" applyFont="1" applyFill="1" applyBorder="1"/>
    <xf numFmtId="164" fontId="25" fillId="2" borderId="0" xfId="2" applyFont="1" applyFill="1"/>
    <xf numFmtId="166" fontId="27" fillId="2" borderId="0" xfId="0" applyNumberFormat="1" applyFont="1" applyFill="1"/>
    <xf numFmtId="166" fontId="2" fillId="2" borderId="0" xfId="0" applyNumberFormat="1" applyFont="1" applyFill="1"/>
    <xf numFmtId="165" fontId="26" fillId="2" borderId="0" xfId="2" applyNumberFormat="1" applyFont="1" applyFill="1"/>
    <xf numFmtId="0" fontId="30" fillId="2" borderId="0" xfId="0" applyFont="1" applyFill="1"/>
    <xf numFmtId="0" fontId="28" fillId="2" borderId="0" xfId="2" applyNumberFormat="1" applyFont="1" applyFill="1" applyBorder="1" applyAlignment="1">
      <alignment horizontal="center"/>
    </xf>
    <xf numFmtId="164" fontId="28" fillId="2" borderId="0" xfId="2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164" fontId="29" fillId="2" borderId="0" xfId="2" applyFont="1" applyFill="1" applyBorder="1" applyAlignment="1">
      <alignment horizontal="center"/>
    </xf>
    <xf numFmtId="164" fontId="28" fillId="3" borderId="0" xfId="2" applyFont="1" applyFill="1" applyBorder="1" applyAlignment="1">
      <alignment horizontal="center"/>
    </xf>
    <xf numFmtId="165" fontId="9" fillId="2" borderId="0" xfId="2" applyNumberFormat="1" applyFont="1" applyFill="1" applyBorder="1" applyAlignment="1">
      <alignment horizontal="center"/>
    </xf>
    <xf numFmtId="164" fontId="22" fillId="2" borderId="0" xfId="2" applyFont="1" applyFill="1"/>
    <xf numFmtId="164" fontId="21" fillId="2" borderId="0" xfId="2" applyFont="1" applyFill="1"/>
    <xf numFmtId="164" fontId="23" fillId="2" borderId="0" xfId="2" applyFont="1" applyFill="1"/>
    <xf numFmtId="0" fontId="6" fillId="2" borderId="0" xfId="0" applyFont="1" applyFill="1"/>
    <xf numFmtId="165" fontId="6" fillId="2" borderId="0" xfId="2" applyNumberFormat="1" applyFont="1" applyFill="1" applyBorder="1"/>
    <xf numFmtId="164" fontId="22" fillId="2" borderId="0" xfId="2" applyFont="1" applyFill="1" applyBorder="1"/>
    <xf numFmtId="164" fontId="6" fillId="2" borderId="0" xfId="2" applyFont="1" applyFill="1" applyBorder="1" applyAlignment="1">
      <alignment horizontal="center"/>
    </xf>
    <xf numFmtId="0" fontId="11" fillId="2" borderId="0" xfId="0" applyFont="1" applyFill="1"/>
    <xf numFmtId="164" fontId="34" fillId="2" borderId="0" xfId="2" applyFont="1" applyFill="1" applyBorder="1"/>
    <xf numFmtId="0" fontId="38" fillId="2" borderId="0" xfId="0" applyFont="1" applyFill="1"/>
    <xf numFmtId="0" fontId="37" fillId="2" borderId="0" xfId="0" applyFont="1" applyFill="1"/>
    <xf numFmtId="0" fontId="39" fillId="2" borderId="0" xfId="0" applyFont="1" applyFill="1"/>
    <xf numFmtId="0" fontId="36" fillId="2" borderId="0" xfId="0" applyFont="1" applyFill="1"/>
    <xf numFmtId="0" fontId="33" fillId="2" borderId="0" xfId="0" applyFont="1" applyFill="1"/>
    <xf numFmtId="0" fontId="18" fillId="2" borderId="0" xfId="0" applyFont="1" applyFill="1"/>
    <xf numFmtId="164" fontId="49" fillId="5" borderId="0" xfId="2" applyFont="1" applyFill="1" applyBorder="1"/>
    <xf numFmtId="164" fontId="49" fillId="2" borderId="0" xfId="2" applyFont="1" applyFill="1" applyBorder="1"/>
    <xf numFmtId="0" fontId="48" fillId="2" borderId="0" xfId="2" applyNumberFormat="1" applyFont="1" applyFill="1" applyBorder="1" applyAlignment="1">
      <alignment horizontal="center"/>
    </xf>
    <xf numFmtId="164" fontId="8" fillId="2" borderId="0" xfId="2" applyFont="1" applyFill="1" applyBorder="1" applyAlignment="1">
      <alignment horizontal="center"/>
    </xf>
    <xf numFmtId="164" fontId="50" fillId="2" borderId="0" xfId="2" applyFont="1" applyFill="1" applyBorder="1"/>
    <xf numFmtId="164" fontId="50" fillId="4" borderId="0" xfId="2" applyFont="1" applyFill="1" applyBorder="1" applyAlignment="1">
      <alignment horizontal="center" vertical="center"/>
    </xf>
    <xf numFmtId="164" fontId="50" fillId="5" borderId="0" xfId="2" applyFont="1" applyFill="1" applyBorder="1"/>
    <xf numFmtId="164" fontId="48" fillId="2" borderId="0" xfId="2" applyFont="1" applyFill="1" applyBorder="1" applyAlignment="1">
      <alignment horizontal="center"/>
    </xf>
    <xf numFmtId="164" fontId="43" fillId="2" borderId="0" xfId="2" applyFont="1" applyFill="1" applyBorder="1" applyAlignment="1">
      <alignment horizontal="center"/>
    </xf>
    <xf numFmtId="167" fontId="48" fillId="2" borderId="0" xfId="2" applyNumberFormat="1" applyFont="1" applyFill="1" applyBorder="1" applyAlignment="1">
      <alignment horizontal="center"/>
    </xf>
    <xf numFmtId="164" fontId="14" fillId="2" borderId="0" xfId="2" applyFont="1" applyFill="1" applyBorder="1" applyAlignment="1">
      <alignment horizontal="center"/>
    </xf>
    <xf numFmtId="164" fontId="44" fillId="2" borderId="0" xfId="0" applyNumberFormat="1" applyFont="1" applyFill="1" applyAlignment="1">
      <alignment horizontal="center"/>
    </xf>
    <xf numFmtId="0" fontId="53" fillId="2" borderId="0" xfId="0" applyFont="1" applyFill="1"/>
    <xf numFmtId="0" fontId="55" fillId="2" borderId="0" xfId="0" applyFont="1" applyFill="1"/>
    <xf numFmtId="0" fontId="0" fillId="11" borderId="0" xfId="0" applyFill="1"/>
    <xf numFmtId="0" fontId="0" fillId="12" borderId="0" xfId="0" applyFill="1"/>
    <xf numFmtId="0" fontId="7" fillId="12" borderId="0" xfId="2" applyNumberFormat="1" applyFont="1" applyFill="1" applyBorder="1"/>
    <xf numFmtId="164" fontId="48" fillId="2" borderId="4" xfId="2" applyFont="1" applyFill="1" applyBorder="1" applyAlignment="1">
      <alignment horizontal="center"/>
    </xf>
    <xf numFmtId="164" fontId="8" fillId="2" borderId="10" xfId="2" applyFont="1" applyFill="1" applyBorder="1" applyAlignment="1">
      <alignment horizontal="center"/>
    </xf>
    <xf numFmtId="164" fontId="8" fillId="2" borderId="11" xfId="2" applyFont="1" applyFill="1" applyBorder="1" applyAlignment="1">
      <alignment horizontal="center"/>
    </xf>
    <xf numFmtId="164" fontId="48" fillId="2" borderId="11" xfId="2" applyFont="1" applyFill="1" applyBorder="1" applyAlignment="1">
      <alignment horizontal="center"/>
    </xf>
    <xf numFmtId="164" fontId="8" fillId="2" borderId="9" xfId="2" applyFont="1" applyFill="1" applyBorder="1" applyAlignment="1">
      <alignment horizontal="center"/>
    </xf>
    <xf numFmtId="164" fontId="14" fillId="2" borderId="9" xfId="0" applyNumberFormat="1" applyFont="1" applyFill="1" applyBorder="1" applyAlignment="1">
      <alignment horizontal="center"/>
    </xf>
    <xf numFmtId="164" fontId="14" fillId="2" borderId="10" xfId="2" applyFont="1" applyFill="1" applyBorder="1" applyAlignment="1">
      <alignment horizontal="center"/>
    </xf>
    <xf numFmtId="164" fontId="14" fillId="2" borderId="11" xfId="2" applyFont="1" applyFill="1" applyBorder="1" applyAlignment="1">
      <alignment horizontal="center"/>
    </xf>
    <xf numFmtId="0" fontId="14" fillId="2" borderId="0" xfId="2" applyNumberFormat="1" applyFont="1" applyFill="1" applyBorder="1" applyAlignment="1">
      <alignment horizontal="center"/>
    </xf>
    <xf numFmtId="169" fontId="0" fillId="2" borderId="0" xfId="0" applyNumberFormat="1" applyFill="1"/>
    <xf numFmtId="16" fontId="0" fillId="2" borderId="0" xfId="0" applyNumberFormat="1" applyFill="1"/>
    <xf numFmtId="16" fontId="0" fillId="12" borderId="0" xfId="0" applyNumberFormat="1" applyFill="1"/>
    <xf numFmtId="0" fontId="55" fillId="12" borderId="0" xfId="0" applyFont="1" applyFill="1"/>
    <xf numFmtId="0" fontId="57" fillId="2" borderId="0" xfId="0" applyFont="1" applyFill="1"/>
    <xf numFmtId="0" fontId="14" fillId="2" borderId="0" xfId="0" applyFont="1" applyFill="1"/>
    <xf numFmtId="164" fontId="6" fillId="4" borderId="0" xfId="2" applyFont="1" applyFill="1" applyBorder="1"/>
    <xf numFmtId="0" fontId="0" fillId="12" borderId="0" xfId="0" applyFill="1" applyAlignment="1">
      <alignment horizontal="center"/>
    </xf>
    <xf numFmtId="0" fontId="58" fillId="12" borderId="0" xfId="0" applyFont="1" applyFill="1"/>
    <xf numFmtId="0" fontId="59" fillId="12" borderId="0" xfId="0" applyFont="1" applyFill="1"/>
    <xf numFmtId="164" fontId="12" fillId="2" borderId="4" xfId="2" applyFont="1" applyFill="1" applyBorder="1" applyAlignment="1">
      <alignment horizontal="center"/>
    </xf>
    <xf numFmtId="164" fontId="13" fillId="2" borderId="0" xfId="2" applyFont="1" applyFill="1" applyBorder="1" applyAlignment="1">
      <alignment horizontal="center"/>
    </xf>
    <xf numFmtId="0" fontId="35" fillId="2" borderId="0" xfId="0" applyFont="1" applyFill="1"/>
    <xf numFmtId="0" fontId="40" fillId="2" borderId="0" xfId="0" applyFont="1" applyFill="1"/>
    <xf numFmtId="0" fontId="13" fillId="12" borderId="0" xfId="0" applyFont="1" applyFill="1" applyAlignment="1">
      <alignment horizontal="center"/>
    </xf>
    <xf numFmtId="0" fontId="14" fillId="12" borderId="0" xfId="2" applyNumberFormat="1" applyFont="1" applyFill="1" applyBorder="1" applyAlignment="1">
      <alignment horizontal="center"/>
    </xf>
    <xf numFmtId="0" fontId="4" fillId="12" borderId="0" xfId="2" applyNumberFormat="1" applyFont="1" applyFill="1" applyBorder="1" applyAlignment="1">
      <alignment horizontal="center"/>
    </xf>
    <xf numFmtId="0" fontId="12" fillId="2" borderId="0" xfId="2" applyNumberFormat="1" applyFont="1" applyFill="1" applyBorder="1" applyAlignment="1">
      <alignment horizontal="center" vertical="center"/>
    </xf>
    <xf numFmtId="0" fontId="8" fillId="2" borderId="0" xfId="2" applyNumberFormat="1" applyFont="1" applyFill="1" applyBorder="1" applyAlignment="1">
      <alignment horizontal="center" vertical="center"/>
    </xf>
    <xf numFmtId="164" fontId="68" fillId="2" borderId="0" xfId="2" applyFont="1" applyFill="1" applyAlignment="1">
      <alignment vertical="center"/>
    </xf>
    <xf numFmtId="164" fontId="69" fillId="2" borderId="0" xfId="2" applyFont="1" applyFill="1" applyAlignment="1">
      <alignment vertical="center"/>
    </xf>
    <xf numFmtId="164" fontId="70" fillId="2" borderId="0" xfId="2" applyFont="1" applyFill="1" applyAlignment="1">
      <alignment vertical="center"/>
    </xf>
    <xf numFmtId="164" fontId="71" fillId="2" borderId="0" xfId="2" applyFont="1" applyFill="1" applyAlignment="1">
      <alignment vertical="center"/>
    </xf>
    <xf numFmtId="164" fontId="72" fillId="2" borderId="0" xfId="2" applyFont="1" applyFill="1" applyBorder="1" applyAlignment="1">
      <alignment vertical="center"/>
    </xf>
    <xf numFmtId="164" fontId="73" fillId="2" borderId="0" xfId="2" applyFont="1" applyFill="1" applyBorder="1" applyAlignment="1">
      <alignment vertical="center"/>
    </xf>
    <xf numFmtId="164" fontId="74" fillId="2" borderId="0" xfId="2" applyFont="1" applyFill="1" applyBorder="1" applyAlignment="1">
      <alignment vertical="center"/>
    </xf>
    <xf numFmtId="164" fontId="75" fillId="2" borderId="0" xfId="2" applyFont="1" applyFill="1" applyBorder="1" applyAlignment="1">
      <alignment horizontal="center" vertical="center"/>
    </xf>
    <xf numFmtId="2" fontId="4" fillId="2" borderId="0" xfId="1" applyNumberFormat="1" applyFont="1" applyFill="1" applyBorder="1" applyAlignment="1">
      <alignment horizontal="center" vertical="center"/>
    </xf>
    <xf numFmtId="164" fontId="32" fillId="2" borderId="0" xfId="2" applyFont="1" applyFill="1" applyBorder="1" applyAlignment="1">
      <alignment vertical="center"/>
    </xf>
    <xf numFmtId="164" fontId="77" fillId="2" borderId="0" xfId="2" applyFont="1" applyFill="1" applyBorder="1" applyAlignment="1">
      <alignment vertical="center"/>
    </xf>
    <xf numFmtId="164" fontId="64" fillId="3" borderId="0" xfId="2" applyFont="1" applyFill="1" applyBorder="1" applyAlignment="1">
      <alignment vertical="center"/>
    </xf>
    <xf numFmtId="0" fontId="65" fillId="2" borderId="0" xfId="0" applyFont="1" applyFill="1" applyAlignment="1">
      <alignment vertical="center"/>
    </xf>
    <xf numFmtId="164" fontId="12" fillId="4" borderId="1" xfId="2" applyFont="1" applyFill="1" applyBorder="1" applyAlignment="1">
      <alignment horizontal="center" vertical="center"/>
    </xf>
    <xf numFmtId="164" fontId="4" fillId="4" borderId="1" xfId="2" applyFont="1" applyFill="1" applyBorder="1" applyAlignment="1">
      <alignment horizontal="center" vertical="center"/>
    </xf>
    <xf numFmtId="164" fontId="48" fillId="4" borderId="1" xfId="2" applyFont="1" applyFill="1" applyBorder="1" applyAlignment="1">
      <alignment horizontal="center" vertical="center"/>
    </xf>
    <xf numFmtId="164" fontId="66" fillId="4" borderId="0" xfId="2" applyFont="1" applyFill="1" applyBorder="1" applyAlignment="1">
      <alignment vertical="center"/>
    </xf>
    <xf numFmtId="0" fontId="48" fillId="2" borderId="1" xfId="2" applyNumberFormat="1" applyFont="1" applyFill="1" applyBorder="1" applyAlignment="1">
      <alignment vertical="center"/>
    </xf>
    <xf numFmtId="0" fontId="13" fillId="2" borderId="1" xfId="2" applyNumberFormat="1" applyFont="1" applyFill="1" applyBorder="1" applyAlignment="1">
      <alignment horizontal="center" vertical="center"/>
    </xf>
    <xf numFmtId="2" fontId="9" fillId="2" borderId="1" xfId="1" applyNumberFormat="1" applyFont="1" applyFill="1" applyBorder="1" applyAlignment="1">
      <alignment horizontal="center" vertical="center"/>
    </xf>
    <xf numFmtId="164" fontId="7" fillId="2" borderId="1" xfId="2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vertical="center"/>
    </xf>
    <xf numFmtId="0" fontId="56" fillId="2" borderId="0" xfId="0" applyFont="1" applyFill="1" applyAlignment="1">
      <alignment vertical="center"/>
    </xf>
    <xf numFmtId="164" fontId="10" fillId="2" borderId="1" xfId="2" applyFont="1" applyFill="1" applyBorder="1" applyAlignment="1">
      <alignment vertical="center"/>
    </xf>
    <xf numFmtId="0" fontId="65" fillId="2" borderId="0" xfId="0" applyFont="1" applyFill="1" applyAlignment="1">
      <alignment horizontal="center" vertical="center"/>
    </xf>
    <xf numFmtId="164" fontId="48" fillId="2" borderId="0" xfId="2" applyFont="1" applyFill="1" applyBorder="1" applyAlignment="1">
      <alignment horizontal="center" vertical="center"/>
    </xf>
    <xf numFmtId="164" fontId="14" fillId="2" borderId="0" xfId="2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4" fontId="12" fillId="4" borderId="4" xfId="2" applyFont="1" applyFill="1" applyBorder="1" applyAlignment="1">
      <alignment horizontal="center" vertical="center"/>
    </xf>
    <xf numFmtId="164" fontId="4" fillId="4" borderId="4" xfId="2" applyFont="1" applyFill="1" applyBorder="1" applyAlignment="1">
      <alignment horizontal="center" vertical="center"/>
    </xf>
    <xf numFmtId="164" fontId="3" fillId="5" borderId="4" xfId="2" applyFont="1" applyFill="1" applyBorder="1" applyAlignment="1">
      <alignment horizontal="center" vertical="center"/>
    </xf>
    <xf numFmtId="164" fontId="7" fillId="2" borderId="4" xfId="2" applyFont="1" applyFill="1" applyBorder="1" applyAlignment="1">
      <alignment horizontal="center" vertical="center"/>
    </xf>
    <xf numFmtId="0" fontId="12" fillId="2" borderId="11" xfId="2" applyNumberFormat="1" applyFont="1" applyFill="1" applyBorder="1" applyAlignment="1">
      <alignment horizontal="center" vertical="center"/>
    </xf>
    <xf numFmtId="2" fontId="4" fillId="2" borderId="11" xfId="1" applyNumberFormat="1" applyFont="1" applyFill="1" applyBorder="1" applyAlignment="1">
      <alignment horizontal="center" vertical="center"/>
    </xf>
    <xf numFmtId="0" fontId="8" fillId="2" borderId="11" xfId="2" applyNumberFormat="1" applyFont="1" applyFill="1" applyBorder="1" applyAlignment="1">
      <alignment horizontal="center" vertical="center"/>
    </xf>
    <xf numFmtId="0" fontId="12" fillId="2" borderId="9" xfId="2" applyNumberFormat="1" applyFont="1" applyFill="1" applyBorder="1" applyAlignment="1">
      <alignment horizontal="center" vertical="center"/>
    </xf>
    <xf numFmtId="0" fontId="3" fillId="2" borderId="14" xfId="2" applyNumberFormat="1" applyFont="1" applyFill="1" applyBorder="1" applyAlignment="1">
      <alignment vertical="center"/>
    </xf>
    <xf numFmtId="0" fontId="12" fillId="2" borderId="3" xfId="2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2" xfId="2" applyNumberFormat="1" applyFont="1" applyFill="1" applyBorder="1" applyAlignment="1">
      <alignment vertical="center"/>
    </xf>
    <xf numFmtId="0" fontId="12" fillId="2" borderId="15" xfId="2" applyNumberFormat="1" applyFont="1" applyFill="1" applyBorder="1" applyAlignment="1">
      <alignment horizontal="center" vertical="center"/>
    </xf>
    <xf numFmtId="2" fontId="4" fillId="2" borderId="15" xfId="1" applyNumberFormat="1" applyFont="1" applyFill="1" applyBorder="1" applyAlignment="1">
      <alignment horizontal="center" vertical="center"/>
    </xf>
    <xf numFmtId="0" fontId="8" fillId="2" borderId="15" xfId="2" applyNumberFormat="1" applyFont="1" applyFill="1" applyBorder="1" applyAlignment="1">
      <alignment horizontal="center" vertical="center"/>
    </xf>
    <xf numFmtId="0" fontId="12" fillId="2" borderId="13" xfId="2" applyNumberFormat="1" applyFont="1" applyFill="1" applyBorder="1" applyAlignment="1">
      <alignment horizontal="center" vertical="center"/>
    </xf>
    <xf numFmtId="0" fontId="78" fillId="2" borderId="0" xfId="0" applyFont="1" applyFill="1"/>
    <xf numFmtId="164" fontId="4" fillId="4" borderId="1" xfId="2" applyFont="1" applyFill="1" applyBorder="1" applyAlignment="1">
      <alignment vertical="center"/>
    </xf>
    <xf numFmtId="0" fontId="48" fillId="2" borderId="1" xfId="0" applyFont="1" applyFill="1" applyBorder="1" applyAlignment="1">
      <alignment horizontal="center" vertical="center"/>
    </xf>
    <xf numFmtId="164" fontId="14" fillId="2" borderId="0" xfId="2" applyFont="1" applyFill="1" applyAlignment="1">
      <alignment horizontal="center" vertical="center"/>
    </xf>
    <xf numFmtId="0" fontId="80" fillId="12" borderId="1" xfId="0" applyFont="1" applyFill="1" applyBorder="1" applyAlignment="1">
      <alignment horizontal="center"/>
    </xf>
    <xf numFmtId="0" fontId="0" fillId="12" borderId="0" xfId="0" applyFill="1" applyAlignment="1">
      <alignment vertical="center"/>
    </xf>
    <xf numFmtId="164" fontId="62" fillId="2" borderId="0" xfId="2" applyFont="1" applyFill="1"/>
    <xf numFmtId="0" fontId="81" fillId="2" borderId="0" xfId="0" applyFont="1" applyFill="1"/>
    <xf numFmtId="0" fontId="82" fillId="12" borderId="0" xfId="0" applyFont="1" applyFill="1"/>
    <xf numFmtId="164" fontId="83" fillId="2" borderId="0" xfId="2" applyFont="1" applyFill="1" applyBorder="1"/>
    <xf numFmtId="164" fontId="69" fillId="4" borderId="1" xfId="2" applyFont="1" applyFill="1" applyBorder="1"/>
    <xf numFmtId="164" fontId="62" fillId="4" borderId="7" xfId="2" applyFont="1" applyFill="1" applyBorder="1" applyAlignment="1">
      <alignment horizontal="center" vertical="center"/>
    </xf>
    <xf numFmtId="165" fontId="84" fillId="4" borderId="16" xfId="2" applyNumberFormat="1" applyFont="1" applyFill="1" applyBorder="1"/>
    <xf numFmtId="164" fontId="85" fillId="2" borderId="0" xfId="2" applyFont="1" applyFill="1" applyBorder="1" applyAlignment="1">
      <alignment horizontal="center"/>
    </xf>
    <xf numFmtId="0" fontId="82" fillId="2" borderId="1" xfId="0" applyFont="1" applyFill="1" applyBorder="1"/>
    <xf numFmtId="0" fontId="86" fillId="2" borderId="1" xfId="0" applyFont="1" applyFill="1" applyBorder="1" applyAlignment="1">
      <alignment horizontal="center"/>
    </xf>
    <xf numFmtId="165" fontId="87" fillId="2" borderId="1" xfId="2" applyNumberFormat="1" applyFont="1" applyFill="1" applyBorder="1" applyAlignment="1">
      <alignment horizontal="center"/>
    </xf>
    <xf numFmtId="0" fontId="85" fillId="2" borderId="1" xfId="2" applyNumberFormat="1" applyFont="1" applyFill="1" applyBorder="1"/>
    <xf numFmtId="0" fontId="86" fillId="2" borderId="1" xfId="2" applyNumberFormat="1" applyFont="1" applyFill="1" applyBorder="1" applyAlignment="1">
      <alignment horizontal="center"/>
    </xf>
    <xf numFmtId="164" fontId="86" fillId="2" borderId="1" xfId="2" applyFont="1" applyFill="1" applyBorder="1" applyAlignment="1">
      <alignment horizontal="center"/>
    </xf>
    <xf numFmtId="0" fontId="88" fillId="2" borderId="1" xfId="0" applyFont="1" applyFill="1" applyBorder="1" applyAlignment="1">
      <alignment horizontal="center"/>
    </xf>
    <xf numFmtId="164" fontId="88" fillId="2" borderId="1" xfId="2" applyFont="1" applyFill="1" applyBorder="1" applyAlignment="1">
      <alignment horizontal="center"/>
    </xf>
    <xf numFmtId="164" fontId="86" fillId="3" borderId="1" xfId="2" applyFont="1" applyFill="1" applyBorder="1" applyAlignment="1">
      <alignment horizontal="center"/>
    </xf>
    <xf numFmtId="165" fontId="87" fillId="2" borderId="0" xfId="2" applyNumberFormat="1" applyFont="1" applyFill="1" applyBorder="1" applyAlignment="1">
      <alignment horizontal="center"/>
    </xf>
    <xf numFmtId="0" fontId="91" fillId="2" borderId="0" xfId="0" applyFont="1" applyFill="1" applyAlignment="1">
      <alignment horizontal="center"/>
    </xf>
    <xf numFmtId="0" fontId="82" fillId="2" borderId="0" xfId="0" applyFont="1" applyFill="1"/>
    <xf numFmtId="0" fontId="82" fillId="12" borderId="1" xfId="0" applyFont="1" applyFill="1" applyBorder="1"/>
    <xf numFmtId="0" fontId="91" fillId="2" borderId="1" xfId="0" applyFont="1" applyFill="1" applyBorder="1"/>
    <xf numFmtId="164" fontId="89" fillId="2" borderId="0" xfId="2" applyFont="1" applyFill="1" applyBorder="1" applyAlignment="1">
      <alignment horizontal="center"/>
    </xf>
    <xf numFmtId="0" fontId="89" fillId="2" borderId="0" xfId="0" applyFont="1" applyFill="1" applyAlignment="1">
      <alignment horizontal="center"/>
    </xf>
    <xf numFmtId="0" fontId="90" fillId="2" borderId="0" xfId="0" applyFont="1" applyFill="1" applyAlignment="1">
      <alignment horizontal="center"/>
    </xf>
    <xf numFmtId="164" fontId="90" fillId="2" borderId="0" xfId="2" applyFont="1" applyFill="1" applyBorder="1" applyAlignment="1">
      <alignment horizontal="center"/>
    </xf>
    <xf numFmtId="164" fontId="89" fillId="3" borderId="0" xfId="2" applyFont="1" applyFill="1" applyBorder="1" applyAlignment="1">
      <alignment horizontal="center"/>
    </xf>
    <xf numFmtId="164" fontId="62" fillId="4" borderId="1" xfId="2" applyFont="1" applyFill="1" applyBorder="1" applyAlignment="1">
      <alignment horizontal="center" vertical="center"/>
    </xf>
    <xf numFmtId="165" fontId="84" fillId="4" borderId="1" xfId="2" applyNumberFormat="1" applyFont="1" applyFill="1" applyBorder="1"/>
    <xf numFmtId="168" fontId="88" fillId="2" borderId="1" xfId="2" applyNumberFormat="1" applyFont="1" applyFill="1" applyBorder="1" applyAlignment="1">
      <alignment horizontal="center"/>
    </xf>
    <xf numFmtId="164" fontId="86" fillId="4" borderId="1" xfId="2" applyFont="1" applyFill="1" applyBorder="1" applyAlignment="1">
      <alignment horizontal="center"/>
    </xf>
    <xf numFmtId="0" fontId="86" fillId="12" borderId="1" xfId="0" applyFont="1" applyFill="1" applyBorder="1" applyAlignment="1">
      <alignment horizontal="center"/>
    </xf>
    <xf numFmtId="0" fontId="56" fillId="2" borderId="0" xfId="0" applyFont="1" applyFill="1"/>
    <xf numFmtId="0" fontId="56" fillId="2" borderId="0" xfId="0" applyFont="1" applyFill="1" applyAlignment="1">
      <alignment horizontal="center" vertical="center"/>
    </xf>
    <xf numFmtId="0" fontId="92" fillId="9" borderId="8" xfId="0" applyFont="1" applyFill="1" applyBorder="1" applyAlignment="1">
      <alignment vertical="center"/>
    </xf>
    <xf numFmtId="0" fontId="92" fillId="9" borderId="0" xfId="0" applyFont="1" applyFill="1" applyAlignment="1">
      <alignment vertical="center"/>
    </xf>
    <xf numFmtId="0" fontId="56" fillId="9" borderId="8" xfId="0" applyFont="1" applyFill="1" applyBorder="1" applyAlignment="1">
      <alignment vertical="center"/>
    </xf>
    <xf numFmtId="0" fontId="32" fillId="3" borderId="0" xfId="0" applyFont="1" applyFill="1" applyAlignment="1">
      <alignment horizontal="center" vertical="center"/>
    </xf>
    <xf numFmtId="0" fontId="91" fillId="2" borderId="0" xfId="2" applyNumberFormat="1" applyFont="1" applyFill="1" applyBorder="1" applyAlignment="1">
      <alignment horizontal="center" vertical="center"/>
    </xf>
    <xf numFmtId="164" fontId="48" fillId="2" borderId="0" xfId="2" applyFont="1" applyFill="1" applyBorder="1"/>
    <xf numFmtId="164" fontId="3" fillId="2" borderId="14" xfId="2" applyFont="1" applyFill="1" applyBorder="1"/>
    <xf numFmtId="0" fontId="48" fillId="2" borderId="14" xfId="2" applyNumberFormat="1" applyFont="1" applyFill="1" applyBorder="1"/>
    <xf numFmtId="164" fontId="3" fillId="2" borderId="12" xfId="2" applyFont="1" applyFill="1" applyBorder="1"/>
    <xf numFmtId="167" fontId="48" fillId="2" borderId="11" xfId="2" applyNumberFormat="1" applyFont="1" applyFill="1" applyBorder="1" applyAlignment="1">
      <alignment horizontal="center"/>
    </xf>
    <xf numFmtId="164" fontId="13" fillId="2" borderId="11" xfId="0" applyNumberFormat="1" applyFont="1" applyFill="1" applyBorder="1" applyAlignment="1">
      <alignment horizontal="center"/>
    </xf>
    <xf numFmtId="164" fontId="13" fillId="2" borderId="11" xfId="2" applyFont="1" applyFill="1" applyBorder="1" applyAlignment="1">
      <alignment horizontal="center"/>
    </xf>
    <xf numFmtId="164" fontId="13" fillId="2" borderId="9" xfId="0" applyNumberFormat="1" applyFont="1" applyFill="1" applyBorder="1" applyAlignment="1">
      <alignment horizontal="center"/>
    </xf>
    <xf numFmtId="164" fontId="13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64" fontId="13" fillId="2" borderId="3" xfId="0" applyNumberFormat="1" applyFont="1" applyFill="1" applyBorder="1" applyAlignment="1">
      <alignment horizontal="center"/>
    </xf>
    <xf numFmtId="167" fontId="48" fillId="2" borderId="15" xfId="2" applyNumberFormat="1" applyFont="1" applyFill="1" applyBorder="1" applyAlignment="1">
      <alignment horizontal="center"/>
    </xf>
    <xf numFmtId="164" fontId="13" fillId="2" borderId="15" xfId="0" applyNumberFormat="1" applyFont="1" applyFill="1" applyBorder="1" applyAlignment="1">
      <alignment horizontal="center"/>
    </xf>
    <xf numFmtId="164" fontId="8" fillId="2" borderId="15" xfId="2" applyFont="1" applyFill="1" applyBorder="1" applyAlignment="1">
      <alignment horizontal="center"/>
    </xf>
    <xf numFmtId="164" fontId="48" fillId="2" borderId="15" xfId="2" applyFont="1" applyFill="1" applyBorder="1" applyAlignment="1">
      <alignment horizontal="center"/>
    </xf>
    <xf numFmtId="164" fontId="13" fillId="2" borderId="15" xfId="2" applyFont="1" applyFill="1" applyBorder="1" applyAlignment="1">
      <alignment horizontal="center"/>
    </xf>
    <xf numFmtId="164" fontId="14" fillId="2" borderId="15" xfId="2" applyFont="1" applyFill="1" applyBorder="1" applyAlignment="1">
      <alignment horizontal="center"/>
    </xf>
    <xf numFmtId="164" fontId="14" fillId="2" borderId="15" xfId="0" applyNumberFormat="1" applyFont="1" applyFill="1" applyBorder="1" applyAlignment="1">
      <alignment horizontal="center"/>
    </xf>
    <xf numFmtId="164" fontId="13" fillId="2" borderId="13" xfId="0" applyNumberFormat="1" applyFont="1" applyFill="1" applyBorder="1" applyAlignment="1">
      <alignment horizontal="center"/>
    </xf>
    <xf numFmtId="164" fontId="6" fillId="4" borderId="1" xfId="2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1" fontId="86" fillId="2" borderId="1" xfId="2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 vertical="center"/>
    </xf>
    <xf numFmtId="2" fontId="9" fillId="2" borderId="1" xfId="2" applyNumberFormat="1" applyFont="1" applyFill="1" applyBorder="1" applyAlignment="1">
      <alignment horizontal="center" vertical="center"/>
    </xf>
    <xf numFmtId="0" fontId="56" fillId="0" borderId="0" xfId="0" applyFont="1"/>
    <xf numFmtId="0" fontId="56" fillId="0" borderId="0" xfId="0" applyFont="1" applyAlignment="1">
      <alignment horizontal="center"/>
    </xf>
    <xf numFmtId="2" fontId="56" fillId="0" borderId="0" xfId="0" applyNumberFormat="1" applyFont="1" applyAlignment="1">
      <alignment horizontal="center"/>
    </xf>
    <xf numFmtId="0" fontId="80" fillId="0" borderId="0" xfId="0" applyFont="1" applyAlignment="1">
      <alignment horizontal="center"/>
    </xf>
    <xf numFmtId="2" fontId="80" fillId="0" borderId="0" xfId="0" applyNumberFormat="1" applyFont="1" applyAlignment="1">
      <alignment horizontal="center"/>
    </xf>
    <xf numFmtId="0" fontId="48" fillId="2" borderId="5" xfId="2" applyNumberFormat="1" applyFont="1" applyFill="1" applyBorder="1" applyAlignment="1">
      <alignment horizontal="left" vertical="center"/>
    </xf>
    <xf numFmtId="0" fontId="48" fillId="2" borderId="4" xfId="0" applyFont="1" applyFill="1" applyBorder="1" applyAlignment="1">
      <alignment horizontal="center" vertical="center"/>
    </xf>
    <xf numFmtId="0" fontId="48" fillId="2" borderId="5" xfId="0" applyFont="1" applyFill="1" applyBorder="1" applyAlignment="1">
      <alignment horizontal="center" vertical="center"/>
    </xf>
    <xf numFmtId="0" fontId="61" fillId="2" borderId="5" xfId="0" applyFont="1" applyFill="1" applyBorder="1" applyAlignment="1">
      <alignment horizontal="center" vertical="center"/>
    </xf>
    <xf numFmtId="0" fontId="60" fillId="2" borderId="1" xfId="0" applyFont="1" applyFill="1" applyBorder="1" applyAlignment="1">
      <alignment horizontal="center" vertical="center"/>
    </xf>
    <xf numFmtId="0" fontId="3" fillId="2" borderId="10" xfId="2" applyNumberFormat="1" applyFont="1" applyFill="1" applyBorder="1" applyAlignment="1">
      <alignment vertical="center"/>
    </xf>
    <xf numFmtId="0" fontId="3" fillId="2" borderId="14" xfId="2" applyNumberFormat="1" applyFont="1" applyFill="1" applyBorder="1" applyAlignment="1">
      <alignment horizontal="left" vertical="center"/>
    </xf>
    <xf numFmtId="0" fontId="4" fillId="12" borderId="17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0" fontId="63" fillId="3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64" fontId="3" fillId="2" borderId="10" xfId="2" applyFont="1" applyFill="1" applyBorder="1"/>
    <xf numFmtId="0" fontId="44" fillId="2" borderId="14" xfId="0" applyFont="1" applyFill="1" applyBorder="1"/>
    <xf numFmtId="0" fontId="14" fillId="2" borderId="11" xfId="2" applyNumberFormat="1" applyFont="1" applyFill="1" applyBorder="1" applyAlignment="1">
      <alignment horizontal="center"/>
    </xf>
    <xf numFmtId="164" fontId="14" fillId="2" borderId="11" xfId="0" applyNumberFormat="1" applyFont="1" applyFill="1" applyBorder="1" applyAlignment="1">
      <alignment horizontal="center"/>
    </xf>
    <xf numFmtId="0" fontId="48" fillId="2" borderId="0" xfId="2" applyNumberFormat="1" applyFont="1" applyFill="1" applyBorder="1" applyAlignment="1">
      <alignment vertical="center"/>
    </xf>
    <xf numFmtId="0" fontId="13" fillId="2" borderId="0" xfId="2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3" fillId="2" borderId="0" xfId="2" applyNumberFormat="1" applyFont="1" applyFill="1" applyBorder="1" applyAlignment="1">
      <alignment vertical="center"/>
    </xf>
    <xf numFmtId="0" fontId="44" fillId="12" borderId="14" xfId="0" applyFont="1" applyFill="1" applyBorder="1"/>
    <xf numFmtId="0" fontId="13" fillId="2" borderId="5" xfId="2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1" fontId="48" fillId="2" borderId="1" xfId="0" applyNumberFormat="1" applyFont="1" applyFill="1" applyBorder="1" applyAlignment="1">
      <alignment horizontal="center" vertical="center"/>
    </xf>
    <xf numFmtId="1" fontId="48" fillId="2" borderId="1" xfId="1" applyNumberFormat="1" applyFont="1" applyFill="1" applyBorder="1" applyAlignment="1">
      <alignment horizontal="center" vertical="center"/>
    </xf>
    <xf numFmtId="1" fontId="48" fillId="2" borderId="1" xfId="2" applyNumberFormat="1" applyFont="1" applyFill="1" applyBorder="1" applyAlignment="1">
      <alignment horizontal="center" vertical="center"/>
    </xf>
    <xf numFmtId="164" fontId="9" fillId="2" borderId="1" xfId="2" applyFont="1" applyFill="1" applyBorder="1" applyAlignment="1">
      <alignment vertical="center"/>
    </xf>
    <xf numFmtId="0" fontId="14" fillId="2" borderId="1" xfId="1" applyNumberFormat="1" applyFont="1" applyFill="1" applyBorder="1" applyAlignment="1">
      <alignment horizontal="center" vertical="center"/>
    </xf>
    <xf numFmtId="0" fontId="48" fillId="2" borderId="1" xfId="1" applyNumberFormat="1" applyFont="1" applyFill="1" applyBorder="1" applyAlignment="1">
      <alignment horizontal="center" vertical="center"/>
    </xf>
    <xf numFmtId="164" fontId="48" fillId="2" borderId="1" xfId="2" applyFont="1" applyFill="1" applyBorder="1" applyAlignment="1">
      <alignment vertical="center"/>
    </xf>
    <xf numFmtId="0" fontId="48" fillId="2" borderId="1" xfId="2" applyNumberFormat="1" applyFont="1" applyFill="1" applyBorder="1" applyAlignment="1">
      <alignment horizontal="center" vertical="center"/>
    </xf>
    <xf numFmtId="0" fontId="94" fillId="2" borderId="0" xfId="0" applyFont="1" applyFill="1"/>
    <xf numFmtId="164" fontId="96" fillId="3" borderId="0" xfId="2" applyFont="1" applyFill="1" applyBorder="1" applyAlignment="1">
      <alignment vertical="top"/>
    </xf>
    <xf numFmtId="0" fontId="97" fillId="2" borderId="0" xfId="0" applyFont="1" applyFill="1"/>
    <xf numFmtId="0" fontId="76" fillId="2" borderId="0" xfId="0" applyFont="1" applyFill="1" applyAlignment="1">
      <alignment horizontal="center" vertical="center"/>
    </xf>
    <xf numFmtId="0" fontId="76" fillId="2" borderId="0" xfId="0" applyFont="1" applyFill="1" applyAlignment="1">
      <alignment vertical="center"/>
    </xf>
    <xf numFmtId="0" fontId="44" fillId="12" borderId="0" xfId="0" applyFont="1" applyFill="1" applyAlignment="1">
      <alignment horizontal="center"/>
    </xf>
    <xf numFmtId="0" fontId="76" fillId="2" borderId="0" xfId="0" applyFont="1" applyFill="1" applyAlignment="1">
      <alignment horizontal="center"/>
    </xf>
    <xf numFmtId="0" fontId="76" fillId="2" borderId="0" xfId="0" applyFont="1" applyFill="1"/>
    <xf numFmtId="0" fontId="56" fillId="12" borderId="10" xfId="0" applyFont="1" applyFill="1" applyBorder="1"/>
    <xf numFmtId="0" fontId="79" fillId="12" borderId="11" xfId="0" applyFont="1" applyFill="1" applyBorder="1" applyAlignment="1">
      <alignment horizontal="center"/>
    </xf>
    <xf numFmtId="0" fontId="56" fillId="12" borderId="11" xfId="0" applyFont="1" applyFill="1" applyBorder="1" applyAlignment="1">
      <alignment horizontal="center"/>
    </xf>
    <xf numFmtId="0" fontId="56" fillId="12" borderId="9" xfId="0" applyFont="1" applyFill="1" applyBorder="1" applyAlignment="1">
      <alignment horizontal="center"/>
    </xf>
    <xf numFmtId="0" fontId="52" fillId="12" borderId="14" xfId="0" applyFont="1" applyFill="1" applyBorder="1"/>
    <xf numFmtId="0" fontId="79" fillId="12" borderId="0" xfId="0" applyFont="1" applyFill="1" applyAlignment="1">
      <alignment horizontal="center"/>
    </xf>
    <xf numFmtId="16" fontId="93" fillId="12" borderId="0" xfId="0" applyNumberFormat="1" applyFont="1" applyFill="1" applyAlignment="1">
      <alignment horizontal="center"/>
    </xf>
    <xf numFmtId="169" fontId="93" fillId="12" borderId="0" xfId="0" applyNumberFormat="1" applyFont="1" applyFill="1" applyAlignment="1">
      <alignment horizontal="center"/>
    </xf>
    <xf numFmtId="16" fontId="93" fillId="12" borderId="3" xfId="0" applyNumberFormat="1" applyFont="1" applyFill="1" applyBorder="1" applyAlignment="1">
      <alignment horizontal="center"/>
    </xf>
    <xf numFmtId="0" fontId="80" fillId="12" borderId="14" xfId="0" applyFont="1" applyFill="1" applyBorder="1"/>
    <xf numFmtId="0" fontId="80" fillId="12" borderId="12" xfId="0" applyFont="1" applyFill="1" applyBorder="1"/>
    <xf numFmtId="0" fontId="79" fillId="12" borderId="15" xfId="0" applyFont="1" applyFill="1" applyBorder="1" applyAlignment="1">
      <alignment horizontal="center"/>
    </xf>
    <xf numFmtId="0" fontId="69" fillId="4" borderId="1" xfId="2" applyNumberFormat="1" applyFont="1" applyFill="1" applyBorder="1"/>
    <xf numFmtId="0" fontId="48" fillId="2" borderId="10" xfId="0" applyFont="1" applyFill="1" applyBorder="1" applyAlignment="1">
      <alignment vertical="center"/>
    </xf>
    <xf numFmtId="0" fontId="48" fillId="2" borderId="14" xfId="0" applyFont="1" applyFill="1" applyBorder="1" applyAlignment="1">
      <alignment vertical="center"/>
    </xf>
    <xf numFmtId="0" fontId="48" fillId="2" borderId="14" xfId="0" applyFont="1" applyFill="1" applyBorder="1" applyAlignment="1">
      <alignment horizontal="left" vertical="center"/>
    </xf>
    <xf numFmtId="0" fontId="48" fillId="2" borderId="12" xfId="0" applyFont="1" applyFill="1" applyBorder="1" applyAlignment="1">
      <alignment vertical="center"/>
    </xf>
    <xf numFmtId="2" fontId="67" fillId="2" borderId="0" xfId="2" applyNumberFormat="1" applyFont="1" applyFill="1" applyBorder="1" applyAlignment="1">
      <alignment vertical="center"/>
    </xf>
    <xf numFmtId="2" fontId="67" fillId="2" borderId="0" xfId="2" applyNumberFormat="1" applyFont="1" applyFill="1" applyAlignment="1">
      <alignment vertical="center"/>
    </xf>
    <xf numFmtId="164" fontId="99" fillId="3" borderId="0" xfId="2" applyFont="1" applyFill="1" applyBorder="1" applyAlignment="1">
      <alignment vertical="center"/>
    </xf>
    <xf numFmtId="164" fontId="76" fillId="4" borderId="0" xfId="2" applyFont="1" applyFill="1" applyBorder="1" applyAlignment="1">
      <alignment horizontal="center" vertical="center"/>
    </xf>
    <xf numFmtId="164" fontId="16" fillId="4" borderId="0" xfId="2" applyFont="1" applyFill="1" applyBorder="1" applyAlignment="1">
      <alignment horizontal="center"/>
    </xf>
    <xf numFmtId="164" fontId="95" fillId="3" borderId="0" xfId="2" applyFont="1" applyFill="1" applyBorder="1" applyAlignment="1">
      <alignment horizontal="center" vertical="center"/>
    </xf>
    <xf numFmtId="164" fontId="62" fillId="4" borderId="1" xfId="2" applyFont="1" applyFill="1" applyBorder="1" applyAlignment="1">
      <alignment horizontal="center"/>
    </xf>
    <xf numFmtId="164" fontId="62" fillId="4" borderId="4" xfId="2" applyFont="1" applyFill="1" applyBorder="1" applyAlignment="1">
      <alignment horizontal="center"/>
    </xf>
    <xf numFmtId="0" fontId="6" fillId="4" borderId="0" xfId="0" applyFont="1" applyFill="1"/>
    <xf numFmtId="164" fontId="6" fillId="4" borderId="0" xfId="2" applyFont="1" applyFill="1" applyBorder="1"/>
    <xf numFmtId="0" fontId="31" fillId="8" borderId="7" xfId="0" applyFont="1" applyFill="1" applyBorder="1" applyAlignment="1">
      <alignment horizontal="center" vertical="center"/>
    </xf>
    <xf numFmtId="0" fontId="31" fillId="8" borderId="6" xfId="0" applyFont="1" applyFill="1" applyBorder="1" applyAlignment="1">
      <alignment horizontal="center" vertical="center"/>
    </xf>
    <xf numFmtId="0" fontId="0" fillId="7" borderId="0" xfId="0" applyFill="1"/>
    <xf numFmtId="0" fontId="41" fillId="10" borderId="0" xfId="0" applyFont="1" applyFill="1" applyAlignment="1">
      <alignment vertical="center"/>
    </xf>
    <xf numFmtId="0" fontId="4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1" fillId="2" borderId="0" xfId="2" applyNumberFormat="1" applyFont="1" applyFill="1" applyBorder="1"/>
  </cellXfs>
  <cellStyles count="3">
    <cellStyle name="Excel Built-in Normal" xfId="2" xr:uid="{536EA266-E649-48CA-BD1B-DD09516D82DA}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0F06BA"/>
      <color rgb="FFD66314"/>
      <color rgb="FFC0C0C0"/>
      <color rgb="FFDDDDDD"/>
      <color rgb="FFEAEAEA"/>
      <color rgb="FF009900"/>
      <color rgb="FF00CC00"/>
      <color rgb="FF669900"/>
      <color rgb="FF33CC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335280</xdr:colOff>
      <xdr:row>0</xdr:row>
      <xdr:rowOff>0</xdr:rowOff>
    </xdr:from>
    <xdr:ext cx="4061460" cy="5273040"/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2284D65F-9EDB-4018-82B3-2D04C876AF33}"/>
            </a:ext>
          </a:extLst>
        </xdr:cNvPr>
        <xdr:cNvSpPr/>
      </xdr:nvSpPr>
      <xdr:spPr>
        <a:xfrm>
          <a:off x="7040880" y="0"/>
          <a:ext cx="4061460" cy="52730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Sjoeldatums</a:t>
          </a:r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2024-2025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 september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25 september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9 oktober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23 oktober  Jaarvergadering + sjoelen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 december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18 december Kerst-Bingo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8 januari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22 januari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29 januari Gezellige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februari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400" b="0" baseline="0"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Koppeltoernooi  8 februari  →→→→→</a:t>
          </a:r>
          <a:endParaRPr lang="nl-NL" sz="1400" b="0">
            <a:effectLst/>
            <a:latin typeface="+mn-lt"/>
          </a:endParaRP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19 februari        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19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16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30 april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Bingo sjoelen + prijsuitreiking</a:t>
          </a: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11</xdr:col>
      <xdr:colOff>76200</xdr:colOff>
      <xdr:row>26</xdr:row>
      <xdr:rowOff>39851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911CB53-44CE-3783-7C1B-B9B3D264E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781799" cy="4794731"/>
        </a:xfrm>
        <a:prstGeom prst="rect">
          <a:avLst/>
        </a:prstGeom>
      </xdr:spPr>
    </xdr:pic>
    <xdr:clientData/>
  </xdr:twoCellAnchor>
  <xdr:twoCellAnchor editAs="oneCell">
    <xdr:from>
      <xdr:col>17</xdr:col>
      <xdr:colOff>502921</xdr:colOff>
      <xdr:row>0</xdr:row>
      <xdr:rowOff>0</xdr:rowOff>
    </xdr:from>
    <xdr:to>
      <xdr:col>23</xdr:col>
      <xdr:colOff>77725</xdr:colOff>
      <xdr:row>25</xdr:row>
      <xdr:rowOff>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4093A3F-FD43-39CB-6D8D-2DBDA0D41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6121" y="0"/>
          <a:ext cx="3232404" cy="457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4AF5DE08-E5C3-4D7B-A997-FDDCDEB73EEE}"/>
            </a:ext>
          </a:extLst>
        </xdr:cNvPr>
        <xdr:cNvSpPr/>
      </xdr:nvSpPr>
      <xdr:spPr>
        <a:xfrm>
          <a:off x="6265383" y="2381606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10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68571F18-65AF-4BA4-A235-252F5F6AE21D}"/>
            </a:ext>
          </a:extLst>
        </xdr:cNvPr>
        <xdr:cNvSpPr/>
      </xdr:nvSpPr>
      <xdr:spPr>
        <a:xfrm>
          <a:off x="8541858" y="2295881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FFE1-EBB1-4742-BB49-FE37FA876394}">
  <dimension ref="A1:CG166"/>
  <sheetViews>
    <sheetView tabSelected="1" zoomScaleNormal="100" workbookViewId="0">
      <selection activeCell="M8" sqref="M8"/>
    </sheetView>
  </sheetViews>
  <sheetFormatPr defaultRowHeight="14.4"/>
  <sheetData>
    <row r="1" spans="1:8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</row>
    <row r="2" spans="1:8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</row>
    <row r="3" spans="1:8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</row>
    <row r="4" spans="1:8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</row>
    <row r="5" spans="1:8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</row>
    <row r="6" spans="1:8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</row>
    <row r="7" spans="1:8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</row>
    <row r="8" spans="1:8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</row>
    <row r="9" spans="1:85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</row>
    <row r="10" spans="1:8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</row>
    <row r="11" spans="1:85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</row>
    <row r="12" spans="1:8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</row>
    <row r="13" spans="1:85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</row>
    <row r="14" spans="1:8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</row>
    <row r="15" spans="1:8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</row>
    <row r="16" spans="1:85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</row>
    <row r="17" spans="1:8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</row>
    <row r="18" spans="1:8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</row>
    <row r="19" spans="1:8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</row>
    <row r="20" spans="1:8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</row>
    <row r="21" spans="1:8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</row>
    <row r="22" spans="1:8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</row>
    <row r="23" spans="1:8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</row>
    <row r="24" spans="1:85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</row>
    <row r="25" spans="1:8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</row>
    <row r="26" spans="1:85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</row>
    <row r="27" spans="1:8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</row>
    <row r="28" spans="1:8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</row>
    <row r="29" spans="1:8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</row>
    <row r="30" spans="1:8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</row>
    <row r="31" spans="1:8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</row>
    <row r="32" spans="1:8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</row>
    <row r="33" spans="1:85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</row>
    <row r="34" spans="1:8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</row>
    <row r="35" spans="1:8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</row>
    <row r="36" spans="1:85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</row>
    <row r="37" spans="1:8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</row>
    <row r="38" spans="1:8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</row>
    <row r="39" spans="1:8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</row>
    <row r="40" spans="1:85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</row>
    <row r="41" spans="1:85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</row>
    <row r="42" spans="1:85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</row>
    <row r="43" spans="1:8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</row>
    <row r="44" spans="1:8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</row>
    <row r="45" spans="1:8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</row>
    <row r="46" spans="1:85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</row>
    <row r="47" spans="1:85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</row>
    <row r="48" spans="1:85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</row>
    <row r="49" spans="1:85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</row>
    <row r="50" spans="1:85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</row>
    <row r="51" spans="1:85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</row>
    <row r="52" spans="1:85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</row>
    <row r="53" spans="1:85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</row>
    <row r="54" spans="1:8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</row>
    <row r="55" spans="1:85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</row>
    <row r="56" spans="1:85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</row>
    <row r="57" spans="1:85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</row>
    <row r="58" spans="1:85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</row>
    <row r="59" spans="1:85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</row>
    <row r="60" spans="1:85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</row>
    <row r="61" spans="1:85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</row>
    <row r="62" spans="1:85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</row>
    <row r="63" spans="1:85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</row>
    <row r="64" spans="1:8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</row>
    <row r="65" spans="1:85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</row>
    <row r="66" spans="1:85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</row>
    <row r="67" spans="1:85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</row>
    <row r="68" spans="1:85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</row>
    <row r="69" spans="1:85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</row>
    <row r="70" spans="1:8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</row>
    <row r="71" spans="1:8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</row>
    <row r="72" spans="1:85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</row>
    <row r="73" spans="1:85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</row>
    <row r="74" spans="1:85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</row>
    <row r="75" spans="1:85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</row>
    <row r="76" spans="1:85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</row>
    <row r="77" spans="1:85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</row>
    <row r="78" spans="1:85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</row>
    <row r="79" spans="1:85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</row>
    <row r="80" spans="1:85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</row>
    <row r="81" spans="1:85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</row>
    <row r="82" spans="1:85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</row>
    <row r="83" spans="1:85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3"/>
      <c r="BY83" s="73"/>
      <c r="BZ83" s="73"/>
      <c r="CA83" s="73"/>
      <c r="CB83" s="73"/>
      <c r="CC83" s="73"/>
      <c r="CD83" s="73"/>
      <c r="CE83" s="73"/>
      <c r="CF83" s="73"/>
      <c r="CG83" s="73"/>
    </row>
    <row r="84" spans="1:85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</row>
    <row r="85" spans="1:85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</row>
    <row r="86" spans="1:85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  <c r="CG86" s="73"/>
    </row>
    <row r="87" spans="1:85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  <c r="BP87" s="73"/>
      <c r="BQ87" s="73"/>
      <c r="BR87" s="73"/>
      <c r="BS87" s="73"/>
      <c r="BT87" s="73"/>
      <c r="BU87" s="73"/>
      <c r="BV87" s="73"/>
      <c r="BW87" s="73"/>
      <c r="BX87" s="73"/>
      <c r="BY87" s="73"/>
      <c r="BZ87" s="73"/>
      <c r="CA87" s="73"/>
      <c r="CB87" s="73"/>
      <c r="CC87" s="73"/>
      <c r="CD87" s="73"/>
      <c r="CE87" s="73"/>
      <c r="CF87" s="73"/>
      <c r="CG87" s="73"/>
    </row>
    <row r="88" spans="1:85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3"/>
      <c r="BS88" s="73"/>
      <c r="BT88" s="73"/>
      <c r="BU88" s="73"/>
      <c r="BV88" s="73"/>
      <c r="BW88" s="73"/>
      <c r="BX88" s="73"/>
      <c r="BY88" s="73"/>
      <c r="BZ88" s="73"/>
      <c r="CA88" s="73"/>
      <c r="CB88" s="73"/>
      <c r="CC88" s="73"/>
      <c r="CD88" s="73"/>
      <c r="CE88" s="73"/>
      <c r="CF88" s="73"/>
      <c r="CG88" s="73"/>
    </row>
    <row r="89" spans="1:85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3"/>
      <c r="BJ89" s="73"/>
      <c r="BK89" s="73"/>
      <c r="BL89" s="73"/>
      <c r="BM89" s="73"/>
      <c r="BN89" s="73"/>
      <c r="BO89" s="73"/>
      <c r="BP89" s="73"/>
      <c r="BQ89" s="73"/>
      <c r="BR89" s="73"/>
      <c r="BS89" s="73"/>
      <c r="BT89" s="73"/>
      <c r="BU89" s="73"/>
      <c r="BV89" s="73"/>
      <c r="BW89" s="73"/>
      <c r="BX89" s="73"/>
      <c r="BY89" s="73"/>
      <c r="BZ89" s="73"/>
      <c r="CA89" s="73"/>
      <c r="CB89" s="73"/>
      <c r="CC89" s="73"/>
      <c r="CD89" s="73"/>
      <c r="CE89" s="73"/>
      <c r="CF89" s="73"/>
      <c r="CG89" s="73"/>
    </row>
    <row r="90" spans="1:85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73"/>
      <c r="BY90" s="73"/>
      <c r="BZ90" s="73"/>
      <c r="CA90" s="73"/>
      <c r="CB90" s="73"/>
      <c r="CC90" s="73"/>
      <c r="CD90" s="73"/>
      <c r="CE90" s="73"/>
      <c r="CF90" s="73"/>
      <c r="CG90" s="73"/>
    </row>
    <row r="91" spans="1:85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73"/>
      <c r="BY91" s="73"/>
      <c r="BZ91" s="73"/>
      <c r="CA91" s="73"/>
      <c r="CB91" s="73"/>
      <c r="CC91" s="73"/>
      <c r="CD91" s="73"/>
      <c r="CE91" s="73"/>
      <c r="CF91" s="73"/>
      <c r="CG91" s="73"/>
    </row>
    <row r="92" spans="1:85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  <c r="BK92" s="73"/>
      <c r="BL92" s="73"/>
      <c r="BM92" s="73"/>
      <c r="BN92" s="73"/>
      <c r="BO92" s="73"/>
      <c r="BP92" s="73"/>
      <c r="BQ92" s="73"/>
      <c r="BR92" s="73"/>
      <c r="BS92" s="73"/>
      <c r="BT92" s="73"/>
      <c r="BU92" s="73"/>
      <c r="BV92" s="73"/>
      <c r="BW92" s="73"/>
      <c r="BX92" s="73"/>
      <c r="BY92" s="73"/>
      <c r="BZ92" s="73"/>
      <c r="CA92" s="73"/>
      <c r="CB92" s="73"/>
      <c r="CC92" s="73"/>
      <c r="CD92" s="73"/>
      <c r="CE92" s="73"/>
      <c r="CF92" s="73"/>
      <c r="CG92" s="73"/>
    </row>
    <row r="93" spans="1:85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73"/>
      <c r="BK93" s="73"/>
      <c r="BL93" s="73"/>
      <c r="BM93" s="73"/>
      <c r="BN93" s="73"/>
      <c r="BO93" s="73"/>
      <c r="BP93" s="73"/>
      <c r="BQ93" s="73"/>
      <c r="BR93" s="73"/>
      <c r="BS93" s="73"/>
      <c r="BT93" s="73"/>
      <c r="BU93" s="73"/>
      <c r="BV93" s="73"/>
      <c r="BW93" s="73"/>
      <c r="BX93" s="73"/>
      <c r="BY93" s="73"/>
      <c r="BZ93" s="73"/>
      <c r="CA93" s="73"/>
      <c r="CB93" s="73"/>
      <c r="CC93" s="73"/>
      <c r="CD93" s="73"/>
      <c r="CE93" s="73"/>
      <c r="CF93" s="73"/>
      <c r="CG93" s="73"/>
    </row>
    <row r="94" spans="1:85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73"/>
      <c r="BY94" s="73"/>
      <c r="BZ94" s="73"/>
      <c r="CA94" s="73"/>
      <c r="CB94" s="73"/>
      <c r="CC94" s="73"/>
      <c r="CD94" s="73"/>
      <c r="CE94" s="73"/>
      <c r="CF94" s="73"/>
      <c r="CG94" s="73"/>
    </row>
    <row r="95" spans="1:85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73"/>
      <c r="BY95" s="73"/>
      <c r="BZ95" s="73"/>
      <c r="CA95" s="73"/>
      <c r="CB95" s="73"/>
      <c r="CC95" s="73"/>
      <c r="CD95" s="73"/>
      <c r="CE95" s="73"/>
      <c r="CF95" s="73"/>
      <c r="CG95" s="73"/>
    </row>
    <row r="96" spans="1:85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3"/>
      <c r="BU96" s="73"/>
      <c r="BV96" s="73"/>
      <c r="BW96" s="73"/>
      <c r="BX96" s="73"/>
      <c r="BY96" s="73"/>
      <c r="BZ96" s="73"/>
      <c r="CA96" s="73"/>
      <c r="CB96" s="73"/>
      <c r="CC96" s="73"/>
      <c r="CD96" s="73"/>
      <c r="CE96" s="73"/>
      <c r="CF96" s="73"/>
      <c r="CG96" s="73"/>
    </row>
    <row r="97" spans="1:85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  <c r="BP97" s="73"/>
      <c r="BQ97" s="73"/>
      <c r="BR97" s="73"/>
      <c r="BS97" s="73"/>
      <c r="BT97" s="73"/>
      <c r="BU97" s="73"/>
      <c r="BV97" s="73"/>
      <c r="BW97" s="73"/>
      <c r="BX97" s="73"/>
      <c r="BY97" s="73"/>
      <c r="BZ97" s="73"/>
      <c r="CA97" s="73"/>
      <c r="CB97" s="73"/>
      <c r="CC97" s="73"/>
      <c r="CD97" s="73"/>
      <c r="CE97" s="73"/>
      <c r="CF97" s="73"/>
      <c r="CG97" s="73"/>
    </row>
    <row r="98" spans="1:85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  <c r="BX98" s="73"/>
      <c r="BY98" s="73"/>
      <c r="BZ98" s="73"/>
      <c r="CA98" s="73"/>
      <c r="CB98" s="73"/>
      <c r="CC98" s="73"/>
      <c r="CD98" s="73"/>
      <c r="CE98" s="73"/>
      <c r="CF98" s="73"/>
      <c r="CG98" s="73"/>
    </row>
    <row r="99" spans="1:85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  <c r="BW99" s="73"/>
      <c r="BX99" s="73"/>
      <c r="BY99" s="73"/>
      <c r="BZ99" s="73"/>
      <c r="CA99" s="73"/>
      <c r="CB99" s="73"/>
      <c r="CC99" s="73"/>
      <c r="CD99" s="73"/>
      <c r="CE99" s="73"/>
      <c r="CF99" s="73"/>
      <c r="CG99" s="73"/>
    </row>
    <row r="100" spans="1:85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73"/>
      <c r="BY100" s="73"/>
      <c r="BZ100" s="73"/>
      <c r="CA100" s="73"/>
      <c r="CB100" s="73"/>
      <c r="CC100" s="73"/>
      <c r="CD100" s="73"/>
      <c r="CE100" s="73"/>
      <c r="CF100" s="73"/>
      <c r="CG100" s="73"/>
    </row>
    <row r="101" spans="1:85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73"/>
      <c r="BY101" s="73"/>
      <c r="BZ101" s="73"/>
      <c r="CA101" s="73"/>
      <c r="CB101" s="73"/>
      <c r="CC101" s="73"/>
      <c r="CD101" s="73"/>
      <c r="CE101" s="73"/>
      <c r="CF101" s="73"/>
      <c r="CG101" s="73"/>
    </row>
    <row r="102" spans="1:85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73"/>
      <c r="BY102" s="73"/>
      <c r="BZ102" s="73"/>
      <c r="CA102" s="73"/>
      <c r="CB102" s="73"/>
      <c r="CC102" s="73"/>
      <c r="CD102" s="73"/>
      <c r="CE102" s="73"/>
      <c r="CF102" s="73"/>
      <c r="CG102" s="73"/>
    </row>
    <row r="103" spans="1:85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73"/>
      <c r="BY103" s="73"/>
      <c r="BZ103" s="73"/>
      <c r="CA103" s="73"/>
      <c r="CB103" s="73"/>
      <c r="CC103" s="73"/>
      <c r="CD103" s="73"/>
      <c r="CE103" s="73"/>
      <c r="CF103" s="73"/>
      <c r="CG103" s="73"/>
    </row>
    <row r="104" spans="1:85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73"/>
      <c r="BY104" s="73"/>
      <c r="BZ104" s="73"/>
      <c r="CA104" s="73"/>
      <c r="CB104" s="73"/>
      <c r="CC104" s="73"/>
      <c r="CD104" s="73"/>
      <c r="CE104" s="73"/>
      <c r="CF104" s="73"/>
      <c r="CG104" s="73"/>
    </row>
    <row r="105" spans="1:85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  <c r="BX105" s="73"/>
      <c r="BY105" s="73"/>
      <c r="BZ105" s="73"/>
      <c r="CA105" s="73"/>
      <c r="CB105" s="73"/>
      <c r="CC105" s="73"/>
      <c r="CD105" s="73"/>
      <c r="CE105" s="73"/>
      <c r="CF105" s="73"/>
      <c r="CG105" s="73"/>
    </row>
    <row r="106" spans="1:85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73"/>
      <c r="BY106" s="73"/>
      <c r="BZ106" s="73"/>
      <c r="CA106" s="73"/>
      <c r="CB106" s="73"/>
      <c r="CC106" s="73"/>
      <c r="CD106" s="73"/>
      <c r="CE106" s="73"/>
      <c r="CF106" s="73"/>
      <c r="CG106" s="73"/>
    </row>
    <row r="107" spans="1:85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3"/>
      <c r="BA107" s="73"/>
      <c r="BB107" s="73"/>
      <c r="BC107" s="73"/>
      <c r="BD107" s="73"/>
      <c r="BE107" s="73"/>
      <c r="BF107" s="73"/>
      <c r="BG107" s="73"/>
      <c r="BH107" s="73"/>
      <c r="BI107" s="73"/>
      <c r="BJ107" s="73"/>
      <c r="BK107" s="73"/>
      <c r="BL107" s="73"/>
      <c r="BM107" s="73"/>
      <c r="BN107" s="73"/>
      <c r="BO107" s="73"/>
      <c r="BP107" s="73"/>
      <c r="BQ107" s="73"/>
      <c r="BR107" s="73"/>
      <c r="BS107" s="73"/>
      <c r="BT107" s="73"/>
      <c r="BU107" s="73"/>
      <c r="BV107" s="73"/>
      <c r="BW107" s="73"/>
      <c r="BX107" s="73"/>
      <c r="BY107" s="73"/>
      <c r="BZ107" s="73"/>
      <c r="CA107" s="73"/>
      <c r="CB107" s="73"/>
      <c r="CC107" s="73"/>
      <c r="CD107" s="73"/>
      <c r="CE107" s="73"/>
      <c r="CF107" s="73"/>
      <c r="CG107" s="73"/>
    </row>
    <row r="108" spans="1:85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73"/>
      <c r="BY108" s="73"/>
      <c r="BZ108" s="73"/>
      <c r="CA108" s="73"/>
      <c r="CB108" s="73"/>
      <c r="CC108" s="73"/>
      <c r="CD108" s="73"/>
      <c r="CE108" s="73"/>
      <c r="CF108" s="73"/>
      <c r="CG108" s="73"/>
    </row>
    <row r="109" spans="1:85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73"/>
      <c r="BY109" s="73"/>
      <c r="BZ109" s="73"/>
      <c r="CA109" s="73"/>
      <c r="CB109" s="73"/>
      <c r="CC109" s="73"/>
      <c r="CD109" s="73"/>
      <c r="CE109" s="73"/>
      <c r="CF109" s="73"/>
      <c r="CG109" s="73"/>
    </row>
    <row r="110" spans="1:85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  <c r="AV110" s="73"/>
      <c r="AW110" s="73"/>
      <c r="AX110" s="73"/>
      <c r="AY110" s="73"/>
      <c r="AZ110" s="73"/>
      <c r="BA110" s="73"/>
      <c r="BB110" s="73"/>
      <c r="BC110" s="73"/>
      <c r="BD110" s="73"/>
      <c r="BE110" s="73"/>
      <c r="BF110" s="73"/>
      <c r="BG110" s="73"/>
      <c r="BH110" s="73"/>
      <c r="BI110" s="73"/>
      <c r="BJ110" s="73"/>
      <c r="BK110" s="73"/>
      <c r="BL110" s="73"/>
      <c r="BM110" s="73"/>
      <c r="BN110" s="73"/>
      <c r="BO110" s="73"/>
      <c r="BP110" s="73"/>
      <c r="BQ110" s="73"/>
      <c r="BR110" s="73"/>
      <c r="BS110" s="73"/>
      <c r="BT110" s="73"/>
      <c r="BU110" s="73"/>
      <c r="BV110" s="73"/>
      <c r="BW110" s="73"/>
      <c r="BX110" s="73"/>
      <c r="BY110" s="73"/>
      <c r="BZ110" s="73"/>
      <c r="CA110" s="73"/>
      <c r="CB110" s="73"/>
      <c r="CC110" s="73"/>
      <c r="CD110" s="73"/>
      <c r="CE110" s="73"/>
      <c r="CF110" s="73"/>
      <c r="CG110" s="73"/>
    </row>
    <row r="111" spans="1:85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  <c r="AV111" s="73"/>
      <c r="AW111" s="73"/>
      <c r="AX111" s="73"/>
      <c r="AY111" s="73"/>
      <c r="AZ111" s="73"/>
      <c r="BA111" s="73"/>
      <c r="BB111" s="73"/>
      <c r="BC111" s="73"/>
      <c r="BD111" s="73"/>
      <c r="BE111" s="73"/>
      <c r="BF111" s="73"/>
      <c r="BG111" s="73"/>
      <c r="BH111" s="73"/>
      <c r="BI111" s="73"/>
      <c r="BJ111" s="73"/>
      <c r="BK111" s="73"/>
      <c r="BL111" s="73"/>
      <c r="BM111" s="73"/>
      <c r="BN111" s="73"/>
      <c r="BO111" s="73"/>
      <c r="BP111" s="73"/>
      <c r="BQ111" s="73"/>
      <c r="BR111" s="73"/>
      <c r="BS111" s="73"/>
      <c r="BT111" s="73"/>
      <c r="BU111" s="73"/>
      <c r="BV111" s="73"/>
      <c r="BW111" s="73"/>
      <c r="BX111" s="73"/>
      <c r="BY111" s="73"/>
      <c r="BZ111" s="73"/>
      <c r="CA111" s="73"/>
      <c r="CB111" s="73"/>
      <c r="CC111" s="73"/>
      <c r="CD111" s="73"/>
      <c r="CE111" s="73"/>
      <c r="CF111" s="73"/>
      <c r="CG111" s="73"/>
    </row>
    <row r="112" spans="1:85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  <c r="AV112" s="73"/>
      <c r="AW112" s="73"/>
      <c r="AX112" s="73"/>
      <c r="AY112" s="73"/>
      <c r="AZ112" s="73"/>
      <c r="BA112" s="73"/>
      <c r="BB112" s="73"/>
      <c r="BC112" s="73"/>
      <c r="BD112" s="73"/>
      <c r="BE112" s="73"/>
      <c r="BF112" s="73"/>
      <c r="BG112" s="73"/>
      <c r="BH112" s="73"/>
      <c r="BI112" s="73"/>
      <c r="BJ112" s="73"/>
      <c r="BK112" s="73"/>
      <c r="BL112" s="73"/>
      <c r="BM112" s="73"/>
      <c r="BN112" s="73"/>
      <c r="BO112" s="73"/>
      <c r="BP112" s="73"/>
      <c r="BQ112" s="73"/>
      <c r="BR112" s="73"/>
      <c r="BS112" s="73"/>
      <c r="BT112" s="73"/>
      <c r="BU112" s="73"/>
      <c r="BV112" s="73"/>
      <c r="BW112" s="73"/>
      <c r="BX112" s="73"/>
      <c r="BY112" s="73"/>
      <c r="BZ112" s="73"/>
      <c r="CA112" s="73"/>
      <c r="CB112" s="73"/>
      <c r="CC112" s="73"/>
      <c r="CD112" s="73"/>
      <c r="CE112" s="73"/>
      <c r="CF112" s="73"/>
      <c r="CG112" s="73"/>
    </row>
    <row r="113" spans="1:85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  <c r="AV113" s="73"/>
      <c r="AW113" s="73"/>
      <c r="AX113" s="73"/>
      <c r="AY113" s="73"/>
      <c r="AZ113" s="73"/>
      <c r="BA113" s="73"/>
      <c r="BB113" s="73"/>
      <c r="BC113" s="73"/>
      <c r="BD113" s="73"/>
      <c r="BE113" s="73"/>
      <c r="BF113" s="73"/>
      <c r="BG113" s="73"/>
      <c r="BH113" s="73"/>
      <c r="BI113" s="73"/>
      <c r="BJ113" s="73"/>
      <c r="BK113" s="73"/>
      <c r="BL113" s="73"/>
      <c r="BM113" s="73"/>
      <c r="BN113" s="73"/>
      <c r="BO113" s="73"/>
      <c r="BP113" s="73"/>
      <c r="BQ113" s="73"/>
      <c r="BR113" s="73"/>
      <c r="BS113" s="73"/>
      <c r="BT113" s="73"/>
      <c r="BU113" s="73"/>
      <c r="BV113" s="73"/>
      <c r="BW113" s="73"/>
      <c r="BX113" s="73"/>
      <c r="BY113" s="73"/>
      <c r="BZ113" s="73"/>
      <c r="CA113" s="73"/>
      <c r="CB113" s="73"/>
      <c r="CC113" s="73"/>
      <c r="CD113" s="73"/>
      <c r="CE113" s="73"/>
      <c r="CF113" s="73"/>
      <c r="CG113" s="73"/>
    </row>
    <row r="114" spans="1:85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  <c r="AV114" s="73"/>
      <c r="AW114" s="73"/>
      <c r="AX114" s="73"/>
      <c r="AY114" s="73"/>
      <c r="AZ114" s="73"/>
      <c r="BA114" s="73"/>
      <c r="BB114" s="73"/>
      <c r="BC114" s="73"/>
      <c r="BD114" s="73"/>
      <c r="BE114" s="73"/>
      <c r="BF114" s="73"/>
      <c r="BG114" s="73"/>
      <c r="BH114" s="73"/>
      <c r="BI114" s="73"/>
      <c r="BJ114" s="73"/>
      <c r="BK114" s="73"/>
      <c r="BL114" s="73"/>
      <c r="BM114" s="73"/>
      <c r="BN114" s="73"/>
      <c r="BO114" s="73"/>
      <c r="BP114" s="73"/>
      <c r="BQ114" s="73"/>
      <c r="BR114" s="73"/>
      <c r="BS114" s="73"/>
      <c r="BT114" s="73"/>
      <c r="BU114" s="73"/>
      <c r="BV114" s="73"/>
      <c r="BW114" s="73"/>
      <c r="BX114" s="73"/>
      <c r="BY114" s="73"/>
      <c r="BZ114" s="73"/>
      <c r="CA114" s="73"/>
      <c r="CB114" s="73"/>
      <c r="CC114" s="73"/>
      <c r="CD114" s="73"/>
      <c r="CE114" s="73"/>
      <c r="CF114" s="73"/>
      <c r="CG114" s="73"/>
    </row>
    <row r="115" spans="1:85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  <c r="BK115" s="73"/>
      <c r="BL115" s="73"/>
      <c r="BM115" s="73"/>
      <c r="BN115" s="73"/>
      <c r="BO115" s="73"/>
      <c r="BP115" s="73"/>
      <c r="BQ115" s="73"/>
      <c r="BR115" s="73"/>
      <c r="BS115" s="73"/>
      <c r="BT115" s="73"/>
      <c r="BU115" s="73"/>
      <c r="BV115" s="73"/>
      <c r="BW115" s="73"/>
      <c r="BX115" s="73"/>
      <c r="BY115" s="73"/>
      <c r="BZ115" s="73"/>
      <c r="CA115" s="73"/>
      <c r="CB115" s="73"/>
      <c r="CC115" s="73"/>
      <c r="CD115" s="73"/>
      <c r="CE115" s="73"/>
      <c r="CF115" s="73"/>
      <c r="CG115" s="73"/>
    </row>
    <row r="116" spans="1:85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  <c r="AV116" s="73"/>
      <c r="AW116" s="73"/>
      <c r="AX116" s="73"/>
      <c r="AY116" s="73"/>
      <c r="AZ116" s="73"/>
      <c r="BA116" s="73"/>
      <c r="BB116" s="73"/>
      <c r="BC116" s="73"/>
      <c r="BD116" s="73"/>
      <c r="BE116" s="73"/>
      <c r="BF116" s="73"/>
      <c r="BG116" s="73"/>
      <c r="BH116" s="73"/>
      <c r="BI116" s="73"/>
      <c r="BJ116" s="73"/>
      <c r="BK116" s="73"/>
      <c r="BL116" s="73"/>
      <c r="BM116" s="73"/>
      <c r="BN116" s="73"/>
      <c r="BO116" s="73"/>
      <c r="BP116" s="73"/>
      <c r="BQ116" s="73"/>
      <c r="BR116" s="73"/>
      <c r="BS116" s="73"/>
      <c r="BT116" s="73"/>
      <c r="BU116" s="73"/>
      <c r="BV116" s="73"/>
      <c r="BW116" s="73"/>
      <c r="BX116" s="73"/>
      <c r="BY116" s="73"/>
      <c r="BZ116" s="73"/>
      <c r="CA116" s="73"/>
      <c r="CB116" s="73"/>
      <c r="CC116" s="73"/>
      <c r="CD116" s="73"/>
      <c r="CE116" s="73"/>
      <c r="CF116" s="73"/>
      <c r="CG116" s="73"/>
    </row>
    <row r="117" spans="1:85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73"/>
      <c r="AW117" s="73"/>
      <c r="AX117" s="73"/>
      <c r="AY117" s="73"/>
      <c r="AZ117" s="73"/>
      <c r="BA117" s="73"/>
      <c r="BB117" s="73"/>
      <c r="BC117" s="73"/>
      <c r="BD117" s="73"/>
      <c r="BE117" s="73"/>
      <c r="BF117" s="73"/>
      <c r="BG117" s="73"/>
      <c r="BH117" s="73"/>
      <c r="BI117" s="73"/>
      <c r="BJ117" s="73"/>
      <c r="BK117" s="73"/>
      <c r="BL117" s="73"/>
      <c r="BM117" s="73"/>
      <c r="BN117" s="73"/>
      <c r="BO117" s="73"/>
      <c r="BP117" s="73"/>
      <c r="BQ117" s="73"/>
      <c r="BR117" s="73"/>
      <c r="BS117" s="73"/>
      <c r="BT117" s="73"/>
      <c r="BU117" s="73"/>
      <c r="BV117" s="73"/>
      <c r="BW117" s="73"/>
      <c r="BX117" s="73"/>
      <c r="BY117" s="73"/>
      <c r="BZ117" s="73"/>
      <c r="CA117" s="73"/>
      <c r="CB117" s="73"/>
      <c r="CC117" s="73"/>
      <c r="CD117" s="73"/>
      <c r="CE117" s="73"/>
      <c r="CF117" s="73"/>
      <c r="CG117" s="73"/>
    </row>
    <row r="118" spans="1:85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  <c r="AV118" s="73"/>
      <c r="AW118" s="73"/>
      <c r="AX118" s="73"/>
      <c r="AY118" s="73"/>
      <c r="AZ118" s="73"/>
      <c r="BA118" s="73"/>
      <c r="BB118" s="73"/>
      <c r="BC118" s="73"/>
      <c r="BD118" s="73"/>
      <c r="BE118" s="73"/>
      <c r="BF118" s="73"/>
      <c r="BG118" s="73"/>
      <c r="BH118" s="73"/>
      <c r="BI118" s="73"/>
      <c r="BJ118" s="73"/>
      <c r="BK118" s="73"/>
      <c r="BL118" s="73"/>
      <c r="BM118" s="73"/>
      <c r="BN118" s="73"/>
      <c r="BO118" s="73"/>
      <c r="BP118" s="73"/>
      <c r="BQ118" s="73"/>
      <c r="BR118" s="73"/>
      <c r="BS118" s="73"/>
      <c r="BT118" s="73"/>
      <c r="BU118" s="73"/>
      <c r="BV118" s="73"/>
      <c r="BW118" s="73"/>
      <c r="BX118" s="73"/>
      <c r="BY118" s="73"/>
      <c r="BZ118" s="73"/>
      <c r="CA118" s="73"/>
      <c r="CB118" s="73"/>
      <c r="CC118" s="73"/>
      <c r="CD118" s="73"/>
      <c r="CE118" s="73"/>
      <c r="CF118" s="73"/>
      <c r="CG118" s="73"/>
    </row>
    <row r="119" spans="1:85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  <c r="AV119" s="73"/>
      <c r="AW119" s="73"/>
      <c r="AX119" s="73"/>
      <c r="AY119" s="73"/>
      <c r="AZ119" s="73"/>
      <c r="BA119" s="73"/>
      <c r="BB119" s="73"/>
      <c r="BC119" s="73"/>
      <c r="BD119" s="73"/>
      <c r="BE119" s="73"/>
      <c r="BF119" s="73"/>
      <c r="BG119" s="73"/>
      <c r="BH119" s="73"/>
      <c r="BI119" s="73"/>
      <c r="BJ119" s="73"/>
      <c r="BK119" s="73"/>
      <c r="BL119" s="73"/>
      <c r="BM119" s="73"/>
      <c r="BN119" s="73"/>
      <c r="BO119" s="73"/>
      <c r="BP119" s="73"/>
      <c r="BQ119" s="73"/>
      <c r="BR119" s="73"/>
      <c r="BS119" s="73"/>
      <c r="BT119" s="73"/>
      <c r="BU119" s="73"/>
      <c r="BV119" s="73"/>
      <c r="BW119" s="73"/>
      <c r="BX119" s="73"/>
      <c r="BY119" s="73"/>
      <c r="BZ119" s="73"/>
      <c r="CA119" s="73"/>
      <c r="CB119" s="73"/>
      <c r="CC119" s="73"/>
      <c r="CD119" s="73"/>
      <c r="CE119" s="73"/>
      <c r="CF119" s="73"/>
      <c r="CG119" s="73"/>
    </row>
    <row r="120" spans="1:85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  <c r="BX120" s="73"/>
      <c r="BY120" s="73"/>
      <c r="BZ120" s="73"/>
      <c r="CA120" s="73"/>
      <c r="CB120" s="73"/>
      <c r="CC120" s="73"/>
      <c r="CD120" s="73"/>
      <c r="CE120" s="73"/>
      <c r="CF120" s="73"/>
      <c r="CG120" s="73"/>
    </row>
    <row r="121" spans="1:85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3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73"/>
      <c r="BO121" s="73"/>
      <c r="BP121" s="73"/>
      <c r="BQ121" s="73"/>
      <c r="BR121" s="73"/>
      <c r="BS121" s="73"/>
      <c r="BT121" s="73"/>
      <c r="BU121" s="73"/>
      <c r="BV121" s="73"/>
      <c r="BW121" s="73"/>
      <c r="BX121" s="73"/>
      <c r="BY121" s="73"/>
      <c r="BZ121" s="73"/>
      <c r="CA121" s="73"/>
      <c r="CB121" s="73"/>
      <c r="CC121" s="73"/>
      <c r="CD121" s="73"/>
      <c r="CE121" s="73"/>
      <c r="CF121" s="73"/>
      <c r="CG121" s="73"/>
    </row>
    <row r="122" spans="1:85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73"/>
      <c r="BY122" s="73"/>
      <c r="BZ122" s="73"/>
      <c r="CA122" s="73"/>
      <c r="CB122" s="73"/>
      <c r="CC122" s="73"/>
      <c r="CD122" s="73"/>
      <c r="CE122" s="73"/>
      <c r="CF122" s="73"/>
      <c r="CG122" s="73"/>
    </row>
    <row r="123" spans="1:85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  <c r="BX123" s="73"/>
      <c r="BY123" s="73"/>
      <c r="BZ123" s="73"/>
      <c r="CA123" s="73"/>
      <c r="CB123" s="73"/>
      <c r="CC123" s="73"/>
      <c r="CD123" s="73"/>
      <c r="CE123" s="73"/>
      <c r="CF123" s="73"/>
      <c r="CG123" s="73"/>
    </row>
    <row r="124" spans="1:85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  <c r="BX124" s="73"/>
      <c r="BY124" s="73"/>
      <c r="BZ124" s="73"/>
      <c r="CA124" s="73"/>
      <c r="CB124" s="73"/>
      <c r="CC124" s="73"/>
      <c r="CD124" s="73"/>
      <c r="CE124" s="73"/>
      <c r="CF124" s="73"/>
      <c r="CG124" s="73"/>
    </row>
    <row r="125" spans="1:85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73"/>
      <c r="BY125" s="73"/>
      <c r="BZ125" s="73"/>
      <c r="CA125" s="73"/>
      <c r="CB125" s="73"/>
      <c r="CC125" s="73"/>
      <c r="CD125" s="73"/>
      <c r="CE125" s="73"/>
      <c r="CF125" s="73"/>
      <c r="CG125" s="73"/>
    </row>
    <row r="126" spans="1:85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  <c r="BX126" s="73"/>
      <c r="BY126" s="73"/>
      <c r="BZ126" s="73"/>
      <c r="CA126" s="73"/>
      <c r="CB126" s="73"/>
      <c r="CC126" s="73"/>
      <c r="CD126" s="73"/>
      <c r="CE126" s="73"/>
      <c r="CF126" s="73"/>
      <c r="CG126" s="73"/>
    </row>
    <row r="127" spans="1:85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  <c r="BX127" s="73"/>
      <c r="BY127" s="73"/>
      <c r="BZ127" s="73"/>
      <c r="CA127" s="73"/>
      <c r="CB127" s="73"/>
      <c r="CC127" s="73"/>
      <c r="CD127" s="73"/>
      <c r="CE127" s="73"/>
      <c r="CF127" s="73"/>
      <c r="CG127" s="73"/>
    </row>
    <row r="128" spans="1:85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73"/>
      <c r="AM128" s="73"/>
      <c r="AN128" s="73"/>
      <c r="AO128" s="73"/>
      <c r="AP128" s="73"/>
      <c r="AQ128" s="73"/>
      <c r="AR128" s="73"/>
      <c r="AS128" s="73"/>
      <c r="AT128" s="73"/>
      <c r="AU128" s="73"/>
      <c r="AV128" s="73"/>
      <c r="AW128" s="73"/>
      <c r="AX128" s="73"/>
      <c r="AY128" s="73"/>
      <c r="AZ128" s="73"/>
      <c r="BA128" s="73"/>
      <c r="BB128" s="73"/>
      <c r="BC128" s="73"/>
      <c r="BD128" s="73"/>
      <c r="BE128" s="73"/>
      <c r="BF128" s="73"/>
      <c r="BG128" s="73"/>
      <c r="BH128" s="73"/>
      <c r="BI128" s="73"/>
      <c r="BJ128" s="73"/>
      <c r="BK128" s="73"/>
      <c r="BL128" s="73"/>
      <c r="BM128" s="73"/>
      <c r="BN128" s="73"/>
      <c r="BO128" s="73"/>
      <c r="BP128" s="73"/>
      <c r="BQ128" s="73"/>
      <c r="BR128" s="73"/>
      <c r="BS128" s="73"/>
      <c r="BT128" s="73"/>
      <c r="BU128" s="73"/>
      <c r="BV128" s="73"/>
      <c r="BW128" s="73"/>
      <c r="BX128" s="73"/>
      <c r="BY128" s="73"/>
      <c r="BZ128" s="73"/>
      <c r="CA128" s="73"/>
      <c r="CB128" s="73"/>
      <c r="CC128" s="73"/>
      <c r="CD128" s="73"/>
      <c r="CE128" s="73"/>
      <c r="CF128" s="73"/>
      <c r="CG128" s="73"/>
    </row>
    <row r="129" spans="1:85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  <c r="AV129" s="73"/>
      <c r="AW129" s="73"/>
      <c r="AX129" s="73"/>
      <c r="AY129" s="73"/>
      <c r="AZ129" s="73"/>
      <c r="BA129" s="73"/>
      <c r="BB129" s="73"/>
      <c r="BC129" s="73"/>
      <c r="BD129" s="73"/>
      <c r="BE129" s="73"/>
      <c r="BF129" s="73"/>
      <c r="BG129" s="73"/>
      <c r="BH129" s="73"/>
      <c r="BI129" s="73"/>
      <c r="BJ129" s="73"/>
      <c r="BK129" s="73"/>
      <c r="BL129" s="73"/>
      <c r="BM129" s="73"/>
      <c r="BN129" s="73"/>
      <c r="BO129" s="73"/>
      <c r="BP129" s="73"/>
      <c r="BQ129" s="73"/>
      <c r="BR129" s="73"/>
      <c r="BS129" s="73"/>
      <c r="BT129" s="73"/>
      <c r="BU129" s="73"/>
      <c r="BV129" s="73"/>
      <c r="BW129" s="73"/>
      <c r="BX129" s="73"/>
      <c r="BY129" s="73"/>
      <c r="BZ129" s="73"/>
      <c r="CA129" s="73"/>
      <c r="CB129" s="73"/>
      <c r="CC129" s="73"/>
      <c r="CD129" s="73"/>
      <c r="CE129" s="73"/>
      <c r="CF129" s="73"/>
      <c r="CG129" s="73"/>
    </row>
    <row r="130" spans="1:85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73"/>
      <c r="AU130" s="73"/>
      <c r="AV130" s="73"/>
      <c r="AW130" s="73"/>
      <c r="AX130" s="73"/>
      <c r="AY130" s="73"/>
      <c r="AZ130" s="73"/>
      <c r="BA130" s="73"/>
      <c r="BB130" s="73"/>
      <c r="BC130" s="73"/>
      <c r="BD130" s="73"/>
      <c r="BE130" s="73"/>
      <c r="BF130" s="73"/>
      <c r="BG130" s="73"/>
      <c r="BH130" s="73"/>
      <c r="BI130" s="73"/>
      <c r="BJ130" s="73"/>
      <c r="BK130" s="73"/>
      <c r="BL130" s="73"/>
      <c r="BM130" s="73"/>
      <c r="BN130" s="73"/>
      <c r="BO130" s="73"/>
      <c r="BP130" s="73"/>
      <c r="BQ130" s="73"/>
      <c r="BR130" s="73"/>
      <c r="BS130" s="73"/>
      <c r="BT130" s="73"/>
      <c r="BU130" s="73"/>
      <c r="BV130" s="73"/>
      <c r="BW130" s="73"/>
      <c r="BX130" s="73"/>
      <c r="BY130" s="73"/>
      <c r="BZ130" s="73"/>
      <c r="CA130" s="73"/>
      <c r="CB130" s="73"/>
      <c r="CC130" s="73"/>
      <c r="CD130" s="73"/>
      <c r="CE130" s="73"/>
      <c r="CF130" s="73"/>
      <c r="CG130" s="73"/>
    </row>
    <row r="131" spans="1:85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73"/>
      <c r="AO131" s="73"/>
      <c r="AP131" s="73"/>
      <c r="AQ131" s="73"/>
      <c r="AR131" s="73"/>
      <c r="AS131" s="73"/>
      <c r="AT131" s="73"/>
      <c r="AU131" s="73"/>
      <c r="AV131" s="73"/>
      <c r="AW131" s="73"/>
      <c r="AX131" s="73"/>
      <c r="AY131" s="73"/>
      <c r="AZ131" s="73"/>
      <c r="BA131" s="73"/>
      <c r="BB131" s="73"/>
      <c r="BC131" s="73"/>
      <c r="BD131" s="73"/>
      <c r="BE131" s="73"/>
      <c r="BF131" s="73"/>
      <c r="BG131" s="73"/>
      <c r="BH131" s="73"/>
      <c r="BI131" s="73"/>
      <c r="BJ131" s="73"/>
      <c r="BK131" s="73"/>
      <c r="BL131" s="73"/>
      <c r="BM131" s="73"/>
      <c r="BN131" s="73"/>
      <c r="BO131" s="73"/>
      <c r="BP131" s="73"/>
      <c r="BQ131" s="73"/>
      <c r="BR131" s="73"/>
      <c r="BS131" s="73"/>
      <c r="BT131" s="73"/>
      <c r="BU131" s="73"/>
      <c r="BV131" s="73"/>
      <c r="BW131" s="73"/>
      <c r="BX131" s="73"/>
      <c r="BY131" s="73"/>
      <c r="BZ131" s="73"/>
      <c r="CA131" s="73"/>
      <c r="CB131" s="73"/>
      <c r="CC131" s="73"/>
      <c r="CD131" s="73"/>
      <c r="CE131" s="73"/>
      <c r="CF131" s="73"/>
      <c r="CG131" s="73"/>
    </row>
    <row r="132" spans="1:85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73"/>
      <c r="BY132" s="73"/>
      <c r="BZ132" s="73"/>
      <c r="CA132" s="73"/>
      <c r="CB132" s="73"/>
      <c r="CC132" s="73"/>
      <c r="CD132" s="73"/>
      <c r="CE132" s="73"/>
      <c r="CF132" s="73"/>
      <c r="CG132" s="73"/>
    </row>
    <row r="133" spans="1:85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73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73"/>
      <c r="BY133" s="73"/>
      <c r="BZ133" s="73"/>
      <c r="CA133" s="73"/>
      <c r="CB133" s="73"/>
      <c r="CC133" s="73"/>
      <c r="CD133" s="73"/>
      <c r="CE133" s="73"/>
      <c r="CF133" s="73"/>
      <c r="CG133" s="73"/>
    </row>
    <row r="134" spans="1:85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  <c r="AV134" s="73"/>
      <c r="AW134" s="73"/>
      <c r="AX134" s="73"/>
      <c r="AY134" s="73"/>
      <c r="AZ134" s="73"/>
      <c r="BA134" s="73"/>
      <c r="BB134" s="73"/>
      <c r="BC134" s="73"/>
      <c r="BD134" s="73"/>
      <c r="BE134" s="73"/>
      <c r="BF134" s="73"/>
      <c r="BG134" s="73"/>
      <c r="BH134" s="73"/>
      <c r="BI134" s="73"/>
      <c r="BJ134" s="73"/>
      <c r="BK134" s="73"/>
      <c r="BL134" s="73"/>
      <c r="BM134" s="73"/>
      <c r="BN134" s="73"/>
      <c r="BO134" s="73"/>
      <c r="BP134" s="73"/>
      <c r="BQ134" s="73"/>
      <c r="BR134" s="73"/>
      <c r="BS134" s="73"/>
      <c r="BT134" s="73"/>
      <c r="BU134" s="73"/>
      <c r="BV134" s="73"/>
      <c r="BW134" s="73"/>
      <c r="BX134" s="73"/>
      <c r="BY134" s="73"/>
      <c r="BZ134" s="73"/>
      <c r="CA134" s="73"/>
      <c r="CB134" s="73"/>
      <c r="CC134" s="73"/>
      <c r="CD134" s="73"/>
      <c r="CE134" s="73"/>
      <c r="CF134" s="73"/>
      <c r="CG134" s="73"/>
    </row>
    <row r="135" spans="1:85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73"/>
      <c r="BK135" s="73"/>
      <c r="BL135" s="73"/>
      <c r="BM135" s="73"/>
      <c r="BN135" s="73"/>
      <c r="BO135" s="73"/>
      <c r="BP135" s="73"/>
      <c r="BQ135" s="73"/>
      <c r="BR135" s="73"/>
      <c r="BS135" s="73"/>
      <c r="BT135" s="73"/>
      <c r="BU135" s="73"/>
      <c r="BV135" s="73"/>
      <c r="BW135" s="73"/>
      <c r="BX135" s="73"/>
      <c r="BY135" s="73"/>
      <c r="BZ135" s="73"/>
      <c r="CA135" s="73"/>
      <c r="CB135" s="73"/>
      <c r="CC135" s="73"/>
      <c r="CD135" s="73"/>
      <c r="CE135" s="73"/>
      <c r="CF135" s="73"/>
      <c r="CG135" s="73"/>
    </row>
    <row r="136" spans="1:85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73"/>
      <c r="BK136" s="73"/>
      <c r="BL136" s="73"/>
      <c r="BM136" s="73"/>
      <c r="BN136" s="73"/>
      <c r="BO136" s="73"/>
      <c r="BP136" s="73"/>
      <c r="BQ136" s="73"/>
      <c r="BR136" s="73"/>
      <c r="BS136" s="73"/>
      <c r="BT136" s="73"/>
      <c r="BU136" s="73"/>
      <c r="BV136" s="73"/>
      <c r="BW136" s="73"/>
      <c r="BX136" s="73"/>
      <c r="BY136" s="73"/>
      <c r="BZ136" s="73"/>
      <c r="CA136" s="73"/>
      <c r="CB136" s="73"/>
      <c r="CC136" s="73"/>
      <c r="CD136" s="73"/>
      <c r="CE136" s="73"/>
      <c r="CF136" s="73"/>
      <c r="CG136" s="73"/>
    </row>
    <row r="137" spans="1:85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73"/>
      <c r="BK137" s="73"/>
      <c r="BL137" s="73"/>
      <c r="BM137" s="73"/>
      <c r="BN137" s="73"/>
      <c r="BO137" s="73"/>
      <c r="BP137" s="73"/>
      <c r="BQ137" s="73"/>
      <c r="BR137" s="73"/>
      <c r="BS137" s="73"/>
      <c r="BT137" s="73"/>
      <c r="BU137" s="73"/>
      <c r="BV137" s="73"/>
      <c r="BW137" s="73"/>
      <c r="BX137" s="73"/>
      <c r="BY137" s="73"/>
      <c r="BZ137" s="73"/>
      <c r="CA137" s="73"/>
      <c r="CB137" s="73"/>
      <c r="CC137" s="73"/>
      <c r="CD137" s="73"/>
      <c r="CE137" s="73"/>
      <c r="CF137" s="73"/>
      <c r="CG137" s="73"/>
    </row>
    <row r="138" spans="1:85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  <c r="BX138" s="73"/>
      <c r="BY138" s="73"/>
      <c r="BZ138" s="73"/>
      <c r="CA138" s="73"/>
      <c r="CB138" s="73"/>
      <c r="CC138" s="73"/>
      <c r="CD138" s="73"/>
      <c r="CE138" s="73"/>
      <c r="CF138" s="73"/>
      <c r="CG138" s="73"/>
    </row>
    <row r="139" spans="1:85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73"/>
      <c r="AZ139" s="73"/>
      <c r="BA139" s="73"/>
      <c r="BB139" s="73"/>
      <c r="BC139" s="73"/>
      <c r="BD139" s="73"/>
      <c r="BE139" s="73"/>
      <c r="BF139" s="73"/>
      <c r="BG139" s="73"/>
      <c r="BH139" s="73"/>
      <c r="BI139" s="73"/>
      <c r="BJ139" s="73"/>
      <c r="BK139" s="73"/>
      <c r="BL139" s="73"/>
      <c r="BM139" s="73"/>
      <c r="BN139" s="73"/>
      <c r="BO139" s="73"/>
      <c r="BP139" s="73"/>
      <c r="BQ139" s="73"/>
      <c r="BR139" s="73"/>
      <c r="BS139" s="73"/>
      <c r="BT139" s="73"/>
      <c r="BU139" s="73"/>
      <c r="BV139" s="73"/>
      <c r="BW139" s="73"/>
      <c r="BX139" s="73"/>
      <c r="BY139" s="73"/>
      <c r="BZ139" s="73"/>
      <c r="CA139" s="73"/>
      <c r="CB139" s="73"/>
      <c r="CC139" s="73"/>
      <c r="CD139" s="73"/>
      <c r="CE139" s="73"/>
      <c r="CF139" s="73"/>
      <c r="CG139" s="73"/>
    </row>
    <row r="140" spans="1:85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73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  <c r="BW140" s="73"/>
      <c r="BX140" s="73"/>
      <c r="BY140" s="73"/>
      <c r="BZ140" s="73"/>
      <c r="CA140" s="73"/>
      <c r="CB140" s="73"/>
      <c r="CC140" s="73"/>
      <c r="CD140" s="73"/>
      <c r="CE140" s="73"/>
      <c r="CF140" s="73"/>
      <c r="CG140" s="73"/>
    </row>
    <row r="141" spans="1:85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  <c r="BX141" s="73"/>
      <c r="BY141" s="73"/>
      <c r="BZ141" s="73"/>
      <c r="CA141" s="73"/>
      <c r="CB141" s="73"/>
      <c r="CC141" s="73"/>
      <c r="CD141" s="73"/>
      <c r="CE141" s="73"/>
      <c r="CF141" s="73"/>
      <c r="CG141" s="73"/>
    </row>
    <row r="142" spans="1:85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  <c r="AV142" s="73"/>
      <c r="AW142" s="73"/>
      <c r="AX142" s="73"/>
      <c r="AY142" s="73"/>
      <c r="AZ142" s="73"/>
      <c r="BA142" s="73"/>
      <c r="BB142" s="73"/>
      <c r="BC142" s="73"/>
      <c r="BD142" s="73"/>
      <c r="BE142" s="73"/>
      <c r="BF142" s="73"/>
      <c r="BG142" s="73"/>
      <c r="BH142" s="73"/>
      <c r="BI142" s="73"/>
      <c r="BJ142" s="73"/>
      <c r="BK142" s="73"/>
      <c r="BL142" s="73"/>
      <c r="BM142" s="73"/>
      <c r="BN142" s="73"/>
      <c r="BO142" s="73"/>
      <c r="BP142" s="73"/>
      <c r="BQ142" s="73"/>
      <c r="BR142" s="73"/>
      <c r="BS142" s="73"/>
      <c r="BT142" s="73"/>
      <c r="BU142" s="73"/>
      <c r="BV142" s="73"/>
      <c r="BW142" s="73"/>
      <c r="BX142" s="73"/>
      <c r="BY142" s="73"/>
      <c r="BZ142" s="73"/>
      <c r="CA142" s="73"/>
      <c r="CB142" s="73"/>
      <c r="CC142" s="73"/>
      <c r="CD142" s="73"/>
      <c r="CE142" s="73"/>
      <c r="CF142" s="73"/>
      <c r="CG142" s="73"/>
    </row>
    <row r="143" spans="1:85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  <c r="AK143" s="73"/>
      <c r="AL143" s="73"/>
      <c r="AM143" s="73"/>
      <c r="AN143" s="73"/>
      <c r="AO143" s="73"/>
      <c r="AP143" s="73"/>
      <c r="AQ143" s="73"/>
      <c r="AR143" s="73"/>
      <c r="AS143" s="73"/>
      <c r="AT143" s="73"/>
      <c r="AU143" s="73"/>
      <c r="AV143" s="73"/>
      <c r="AW143" s="73"/>
      <c r="AX143" s="73"/>
      <c r="AY143" s="73"/>
      <c r="AZ143" s="73"/>
      <c r="BA143" s="73"/>
      <c r="BB143" s="73"/>
      <c r="BC143" s="73"/>
      <c r="BD143" s="73"/>
      <c r="BE143" s="73"/>
      <c r="BF143" s="73"/>
      <c r="BG143" s="73"/>
      <c r="BH143" s="73"/>
      <c r="BI143" s="73"/>
      <c r="BJ143" s="73"/>
      <c r="BK143" s="73"/>
      <c r="BL143" s="73"/>
      <c r="BM143" s="73"/>
      <c r="BN143" s="73"/>
      <c r="BO143" s="73"/>
      <c r="BP143" s="73"/>
      <c r="BQ143" s="73"/>
      <c r="BR143" s="73"/>
      <c r="BS143" s="73"/>
      <c r="BT143" s="73"/>
      <c r="BU143" s="73"/>
      <c r="BV143" s="73"/>
      <c r="BW143" s="73"/>
      <c r="BX143" s="73"/>
      <c r="BY143" s="73"/>
      <c r="BZ143" s="73"/>
      <c r="CA143" s="73"/>
      <c r="CB143" s="73"/>
      <c r="CC143" s="73"/>
      <c r="CD143" s="73"/>
      <c r="CE143" s="73"/>
      <c r="CF143" s="73"/>
      <c r="CG143" s="73"/>
    </row>
    <row r="144" spans="1:85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73"/>
      <c r="AL144" s="73"/>
      <c r="AM144" s="73"/>
      <c r="AN144" s="73"/>
      <c r="AO144" s="73"/>
      <c r="AP144" s="73"/>
      <c r="AQ144" s="73"/>
      <c r="AR144" s="73"/>
      <c r="AS144" s="73"/>
      <c r="AT144" s="73"/>
      <c r="AU144" s="73"/>
      <c r="AV144" s="73"/>
      <c r="AW144" s="73"/>
      <c r="AX144" s="73"/>
      <c r="AY144" s="73"/>
      <c r="AZ144" s="73"/>
      <c r="BA144" s="73"/>
      <c r="BB144" s="73"/>
      <c r="BC144" s="73"/>
      <c r="BD144" s="73"/>
      <c r="BE144" s="73"/>
      <c r="BF144" s="73"/>
      <c r="BG144" s="73"/>
      <c r="BH144" s="73"/>
      <c r="BI144" s="73"/>
      <c r="BJ144" s="73"/>
      <c r="BK144" s="73"/>
      <c r="BL144" s="73"/>
      <c r="BM144" s="73"/>
      <c r="BN144" s="73"/>
      <c r="BO144" s="73"/>
      <c r="BP144" s="73"/>
      <c r="BQ144" s="73"/>
      <c r="BR144" s="73"/>
      <c r="BS144" s="73"/>
      <c r="BT144" s="73"/>
      <c r="BU144" s="73"/>
      <c r="BV144" s="73"/>
      <c r="BW144" s="73"/>
      <c r="BX144" s="73"/>
      <c r="BY144" s="73"/>
      <c r="BZ144" s="73"/>
      <c r="CA144" s="73"/>
      <c r="CB144" s="73"/>
      <c r="CC144" s="73"/>
      <c r="CD144" s="73"/>
      <c r="CE144" s="73"/>
      <c r="CF144" s="73"/>
      <c r="CG144" s="73"/>
    </row>
    <row r="145" spans="1:85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73"/>
      <c r="AL145" s="73"/>
      <c r="AM145" s="73"/>
      <c r="AN145" s="73"/>
      <c r="AO145" s="73"/>
      <c r="AP145" s="73"/>
      <c r="AQ145" s="73"/>
      <c r="AR145" s="73"/>
      <c r="AS145" s="73"/>
      <c r="AT145" s="73"/>
      <c r="AU145" s="73"/>
      <c r="AV145" s="73"/>
      <c r="AW145" s="73"/>
      <c r="AX145" s="73"/>
      <c r="AY145" s="73"/>
      <c r="AZ145" s="73"/>
      <c r="BA145" s="73"/>
      <c r="BB145" s="73"/>
      <c r="BC145" s="73"/>
      <c r="BD145" s="73"/>
      <c r="BE145" s="73"/>
      <c r="BF145" s="73"/>
      <c r="BG145" s="73"/>
      <c r="BH145" s="73"/>
      <c r="BI145" s="73"/>
      <c r="BJ145" s="73"/>
      <c r="BK145" s="73"/>
      <c r="BL145" s="73"/>
      <c r="BM145" s="73"/>
      <c r="BN145" s="73"/>
      <c r="BO145" s="73"/>
      <c r="BP145" s="73"/>
      <c r="BQ145" s="73"/>
      <c r="BR145" s="73"/>
      <c r="BS145" s="73"/>
      <c r="BT145" s="73"/>
      <c r="BU145" s="73"/>
      <c r="BV145" s="73"/>
      <c r="BW145" s="73"/>
      <c r="BX145" s="73"/>
      <c r="BY145" s="73"/>
      <c r="BZ145" s="73"/>
      <c r="CA145" s="73"/>
      <c r="CB145" s="73"/>
      <c r="CC145" s="73"/>
      <c r="CD145" s="73"/>
      <c r="CE145" s="73"/>
      <c r="CF145" s="73"/>
      <c r="CG145" s="73"/>
    </row>
    <row r="146" spans="1:85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  <c r="BX146" s="73"/>
      <c r="BY146" s="73"/>
      <c r="BZ146" s="73"/>
      <c r="CA146" s="73"/>
      <c r="CB146" s="73"/>
      <c r="CC146" s="73"/>
      <c r="CD146" s="73"/>
      <c r="CE146" s="73"/>
      <c r="CF146" s="73"/>
      <c r="CG146" s="73"/>
    </row>
    <row r="147" spans="1:85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73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73"/>
      <c r="BR147" s="73"/>
      <c r="BS147" s="73"/>
      <c r="BT147" s="73"/>
      <c r="BU147" s="73"/>
      <c r="BV147" s="73"/>
      <c r="BW147" s="73"/>
      <c r="BX147" s="73"/>
      <c r="BY147" s="73"/>
      <c r="BZ147" s="73"/>
      <c r="CA147" s="73"/>
      <c r="CB147" s="73"/>
      <c r="CC147" s="73"/>
      <c r="CD147" s="73"/>
      <c r="CE147" s="73"/>
      <c r="CF147" s="73"/>
      <c r="CG147" s="73"/>
    </row>
    <row r="148" spans="1:85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  <c r="BX148" s="73"/>
      <c r="BY148" s="73"/>
      <c r="BZ148" s="73"/>
      <c r="CA148" s="73"/>
      <c r="CB148" s="73"/>
      <c r="CC148" s="73"/>
      <c r="CD148" s="73"/>
      <c r="CE148" s="73"/>
      <c r="CF148" s="73"/>
      <c r="CG148" s="73"/>
    </row>
    <row r="149" spans="1:85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73"/>
      <c r="BV149" s="73"/>
      <c r="BW149" s="73"/>
      <c r="BX149" s="73"/>
      <c r="BY149" s="73"/>
      <c r="BZ149" s="73"/>
      <c r="CA149" s="73"/>
      <c r="CB149" s="73"/>
      <c r="CC149" s="73"/>
      <c r="CD149" s="73"/>
      <c r="CE149" s="73"/>
      <c r="CF149" s="73"/>
      <c r="CG149" s="73"/>
    </row>
    <row r="150" spans="1:85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  <c r="BR150" s="73"/>
      <c r="BS150" s="73"/>
      <c r="BT150" s="73"/>
      <c r="BU150" s="73"/>
      <c r="BV150" s="73"/>
      <c r="BW150" s="73"/>
      <c r="BX150" s="73"/>
      <c r="BY150" s="73"/>
      <c r="BZ150" s="73"/>
      <c r="CA150" s="73"/>
      <c r="CB150" s="73"/>
      <c r="CC150" s="73"/>
      <c r="CD150" s="73"/>
      <c r="CE150" s="73"/>
      <c r="CF150" s="73"/>
      <c r="CG150" s="73"/>
    </row>
    <row r="151" spans="1:85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73"/>
      <c r="AL151" s="73"/>
      <c r="AM151" s="73"/>
      <c r="AN151" s="73"/>
      <c r="AO151" s="73"/>
      <c r="AP151" s="73"/>
      <c r="AQ151" s="73"/>
      <c r="AR151" s="73"/>
      <c r="AS151" s="73"/>
      <c r="AT151" s="73"/>
      <c r="AU151" s="73"/>
      <c r="AV151" s="73"/>
      <c r="AW151" s="73"/>
      <c r="AX151" s="73"/>
      <c r="AY151" s="73"/>
      <c r="AZ151" s="73"/>
      <c r="BA151" s="73"/>
      <c r="BB151" s="73"/>
      <c r="BC151" s="73"/>
      <c r="BD151" s="73"/>
      <c r="BE151" s="73"/>
      <c r="BF151" s="73"/>
      <c r="BG151" s="73"/>
      <c r="BH151" s="73"/>
      <c r="BI151" s="73"/>
      <c r="BJ151" s="73"/>
      <c r="BK151" s="73"/>
      <c r="BL151" s="73"/>
      <c r="BM151" s="73"/>
      <c r="BN151" s="73"/>
      <c r="BO151" s="73"/>
      <c r="BP151" s="73"/>
      <c r="BQ151" s="73"/>
      <c r="BR151" s="73"/>
      <c r="BS151" s="73"/>
      <c r="BT151" s="73"/>
      <c r="BU151" s="73"/>
      <c r="BV151" s="73"/>
      <c r="BW151" s="73"/>
      <c r="BX151" s="73"/>
      <c r="BY151" s="73"/>
      <c r="BZ151" s="73"/>
      <c r="CA151" s="73"/>
      <c r="CB151" s="73"/>
      <c r="CC151" s="73"/>
      <c r="CD151" s="73"/>
      <c r="CE151" s="73"/>
      <c r="CF151" s="73"/>
      <c r="CG151" s="73"/>
    </row>
    <row r="152" spans="1:85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  <c r="AK152" s="73"/>
      <c r="AL152" s="73"/>
      <c r="AM152" s="73"/>
      <c r="AN152" s="73"/>
      <c r="AO152" s="73"/>
      <c r="AP152" s="73"/>
      <c r="AQ152" s="73"/>
      <c r="AR152" s="73"/>
      <c r="AS152" s="73"/>
      <c r="AT152" s="73"/>
      <c r="AU152" s="73"/>
      <c r="AV152" s="73"/>
      <c r="AW152" s="73"/>
      <c r="AX152" s="73"/>
      <c r="AY152" s="73"/>
      <c r="AZ152" s="73"/>
      <c r="BA152" s="73"/>
      <c r="BB152" s="73"/>
      <c r="BC152" s="73"/>
      <c r="BD152" s="73"/>
      <c r="BE152" s="73"/>
      <c r="BF152" s="73"/>
      <c r="BG152" s="73"/>
      <c r="BH152" s="73"/>
      <c r="BI152" s="73"/>
      <c r="BJ152" s="73"/>
      <c r="BK152" s="73"/>
      <c r="BL152" s="73"/>
      <c r="BM152" s="73"/>
      <c r="BN152" s="73"/>
      <c r="BO152" s="73"/>
      <c r="BP152" s="73"/>
      <c r="BQ152" s="73"/>
      <c r="BR152" s="73"/>
      <c r="BS152" s="73"/>
      <c r="BT152" s="73"/>
      <c r="BU152" s="73"/>
      <c r="BV152" s="73"/>
      <c r="BW152" s="73"/>
      <c r="BX152" s="73"/>
      <c r="BY152" s="73"/>
      <c r="BZ152" s="73"/>
      <c r="CA152" s="73"/>
      <c r="CB152" s="73"/>
      <c r="CC152" s="73"/>
      <c r="CD152" s="73"/>
      <c r="CE152" s="73"/>
      <c r="CF152" s="73"/>
      <c r="CG152" s="73"/>
    </row>
    <row r="153" spans="1:85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  <c r="AK153" s="73"/>
      <c r="AL153" s="73"/>
      <c r="AM153" s="73"/>
      <c r="AN153" s="73"/>
      <c r="AO153" s="73"/>
      <c r="AP153" s="73"/>
      <c r="AQ153" s="73"/>
      <c r="AR153" s="73"/>
      <c r="AS153" s="73"/>
      <c r="AT153" s="73"/>
      <c r="AU153" s="73"/>
      <c r="AV153" s="73"/>
      <c r="AW153" s="73"/>
      <c r="AX153" s="73"/>
      <c r="AY153" s="73"/>
      <c r="AZ153" s="73"/>
      <c r="BA153" s="73"/>
      <c r="BB153" s="73"/>
      <c r="BC153" s="73"/>
      <c r="BD153" s="73"/>
      <c r="BE153" s="73"/>
      <c r="BF153" s="73"/>
      <c r="BG153" s="73"/>
      <c r="BH153" s="73"/>
      <c r="BI153" s="73"/>
      <c r="BJ153" s="73"/>
      <c r="BK153" s="73"/>
      <c r="BL153" s="73"/>
      <c r="BM153" s="73"/>
      <c r="BN153" s="73"/>
      <c r="BO153" s="73"/>
      <c r="BP153" s="73"/>
      <c r="BQ153" s="73"/>
      <c r="BR153" s="73"/>
      <c r="BS153" s="73"/>
      <c r="BT153" s="73"/>
      <c r="BU153" s="73"/>
      <c r="BV153" s="73"/>
      <c r="BW153" s="73"/>
      <c r="BX153" s="73"/>
      <c r="BY153" s="73"/>
      <c r="BZ153" s="73"/>
      <c r="CA153" s="73"/>
      <c r="CB153" s="73"/>
      <c r="CC153" s="73"/>
      <c r="CD153" s="73"/>
      <c r="CE153" s="73"/>
      <c r="CF153" s="73"/>
      <c r="CG153" s="73"/>
    </row>
    <row r="154" spans="1:85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  <c r="AK154" s="73"/>
      <c r="AL154" s="73"/>
      <c r="AM154" s="73"/>
      <c r="AN154" s="73"/>
      <c r="AO154" s="73"/>
      <c r="AP154" s="73"/>
      <c r="AQ154" s="73"/>
      <c r="AR154" s="73"/>
      <c r="AS154" s="73"/>
      <c r="AT154" s="73"/>
      <c r="AU154" s="73"/>
      <c r="AV154" s="73"/>
      <c r="AW154" s="73"/>
      <c r="AX154" s="73"/>
      <c r="AY154" s="73"/>
      <c r="AZ154" s="73"/>
      <c r="BA154" s="73"/>
      <c r="BB154" s="73"/>
      <c r="BC154" s="73"/>
      <c r="BD154" s="73"/>
      <c r="BE154" s="73"/>
      <c r="BF154" s="73"/>
      <c r="BG154" s="73"/>
      <c r="BH154" s="73"/>
      <c r="BI154" s="73"/>
      <c r="BJ154" s="73"/>
      <c r="BK154" s="73"/>
      <c r="BL154" s="73"/>
      <c r="BM154" s="73"/>
      <c r="BN154" s="73"/>
      <c r="BO154" s="73"/>
      <c r="BP154" s="73"/>
      <c r="BQ154" s="73"/>
      <c r="BR154" s="73"/>
      <c r="BS154" s="73"/>
      <c r="BT154" s="73"/>
      <c r="BU154" s="73"/>
      <c r="BV154" s="73"/>
      <c r="BW154" s="73"/>
      <c r="BX154" s="73"/>
      <c r="BY154" s="73"/>
      <c r="BZ154" s="73"/>
      <c r="CA154" s="73"/>
      <c r="CB154" s="73"/>
      <c r="CC154" s="73"/>
      <c r="CD154" s="73"/>
      <c r="CE154" s="73"/>
      <c r="CF154" s="73"/>
      <c r="CG154" s="73"/>
    </row>
    <row r="155" spans="1:85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  <c r="AI155" s="73"/>
      <c r="AJ155" s="73"/>
      <c r="AK155" s="73"/>
      <c r="AL155" s="73"/>
      <c r="AM155" s="73"/>
      <c r="AN155" s="73"/>
      <c r="AO155" s="73"/>
      <c r="AP155" s="73"/>
      <c r="AQ155" s="73"/>
      <c r="AR155" s="73"/>
      <c r="AS155" s="73"/>
      <c r="AT155" s="73"/>
      <c r="AU155" s="73"/>
      <c r="AV155" s="73"/>
      <c r="AW155" s="73"/>
      <c r="AX155" s="73"/>
      <c r="AY155" s="73"/>
      <c r="AZ155" s="73"/>
      <c r="BA155" s="73"/>
      <c r="BB155" s="73"/>
      <c r="BC155" s="73"/>
      <c r="BD155" s="73"/>
      <c r="BE155" s="73"/>
      <c r="BF155" s="73"/>
      <c r="BG155" s="73"/>
      <c r="BH155" s="73"/>
      <c r="BI155" s="73"/>
      <c r="BJ155" s="73"/>
      <c r="BK155" s="73"/>
      <c r="BL155" s="73"/>
      <c r="BM155" s="73"/>
      <c r="BN155" s="73"/>
      <c r="BO155" s="73"/>
      <c r="BP155" s="73"/>
      <c r="BQ155" s="73"/>
      <c r="BR155" s="73"/>
      <c r="BS155" s="73"/>
      <c r="BT155" s="73"/>
      <c r="BU155" s="73"/>
      <c r="BV155" s="73"/>
      <c r="BW155" s="73"/>
      <c r="BX155" s="73"/>
      <c r="BY155" s="73"/>
      <c r="BZ155" s="73"/>
      <c r="CA155" s="73"/>
      <c r="CB155" s="73"/>
      <c r="CC155" s="73"/>
      <c r="CD155" s="73"/>
      <c r="CE155" s="73"/>
      <c r="CF155" s="73"/>
      <c r="CG155" s="73"/>
    </row>
    <row r="156" spans="1:85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73"/>
      <c r="BK156" s="73"/>
      <c r="BL156" s="73"/>
      <c r="BM156" s="73"/>
      <c r="BN156" s="73"/>
      <c r="BO156" s="73"/>
      <c r="BP156" s="73"/>
      <c r="BQ156" s="73"/>
      <c r="BR156" s="73"/>
      <c r="BS156" s="73"/>
      <c r="BT156" s="73"/>
      <c r="BU156" s="73"/>
      <c r="BV156" s="73"/>
      <c r="BW156" s="73"/>
      <c r="BX156" s="73"/>
      <c r="BY156" s="73"/>
      <c r="BZ156" s="73"/>
      <c r="CA156" s="73"/>
      <c r="CB156" s="73"/>
      <c r="CC156" s="73"/>
      <c r="CD156" s="73"/>
      <c r="CE156" s="73"/>
      <c r="CF156" s="73"/>
      <c r="CG156" s="73"/>
    </row>
    <row r="157" spans="1:85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73"/>
      <c r="AL157" s="73"/>
      <c r="AM157" s="73"/>
      <c r="AN157" s="73"/>
      <c r="AO157" s="73"/>
      <c r="AP157" s="73"/>
      <c r="AQ157" s="73"/>
      <c r="AR157" s="73"/>
      <c r="AS157" s="73"/>
      <c r="AT157" s="73"/>
      <c r="AU157" s="73"/>
      <c r="AV157" s="73"/>
      <c r="AW157" s="73"/>
      <c r="AX157" s="73"/>
      <c r="AY157" s="73"/>
      <c r="AZ157" s="73"/>
      <c r="BA157" s="73"/>
      <c r="BB157" s="73"/>
      <c r="BC157" s="73"/>
      <c r="BD157" s="73"/>
      <c r="BE157" s="73"/>
      <c r="BF157" s="73"/>
      <c r="BG157" s="73"/>
      <c r="BH157" s="73"/>
      <c r="BI157" s="73"/>
      <c r="BJ157" s="73"/>
      <c r="BK157" s="73"/>
      <c r="BL157" s="73"/>
      <c r="BM157" s="73"/>
      <c r="BN157" s="73"/>
      <c r="BO157" s="73"/>
      <c r="BP157" s="73"/>
      <c r="BQ157" s="73"/>
      <c r="BR157" s="73"/>
      <c r="BS157" s="73"/>
      <c r="BT157" s="73"/>
      <c r="BU157" s="73"/>
      <c r="BV157" s="73"/>
      <c r="BW157" s="73"/>
      <c r="BX157" s="73"/>
      <c r="BY157" s="73"/>
      <c r="BZ157" s="73"/>
      <c r="CA157" s="73"/>
      <c r="CB157" s="73"/>
      <c r="CC157" s="73"/>
      <c r="CD157" s="73"/>
      <c r="CE157" s="73"/>
      <c r="CF157" s="73"/>
      <c r="CG157" s="73"/>
    </row>
    <row r="158" spans="1:85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73"/>
      <c r="AL158" s="73"/>
      <c r="AM158" s="73"/>
      <c r="AN158" s="73"/>
      <c r="AO158" s="73"/>
      <c r="AP158" s="73"/>
      <c r="AQ158" s="73"/>
      <c r="AR158" s="73"/>
      <c r="AS158" s="73"/>
      <c r="AT158" s="73"/>
      <c r="AU158" s="73"/>
      <c r="AV158" s="73"/>
      <c r="AW158" s="73"/>
      <c r="AX158" s="73"/>
      <c r="AY158" s="73"/>
      <c r="AZ158" s="73"/>
      <c r="BA158" s="73"/>
      <c r="BB158" s="73"/>
      <c r="BC158" s="73"/>
      <c r="BD158" s="73"/>
      <c r="BE158" s="73"/>
      <c r="BF158" s="73"/>
      <c r="BG158" s="73"/>
      <c r="BH158" s="73"/>
      <c r="BI158" s="73"/>
      <c r="BJ158" s="73"/>
      <c r="BK158" s="73"/>
      <c r="BL158" s="73"/>
      <c r="BM158" s="73"/>
      <c r="BN158" s="73"/>
      <c r="BO158" s="73"/>
      <c r="BP158" s="73"/>
      <c r="BQ158" s="73"/>
      <c r="BR158" s="73"/>
      <c r="BS158" s="73"/>
      <c r="BT158" s="73"/>
      <c r="BU158" s="73"/>
      <c r="BV158" s="73"/>
      <c r="BW158" s="73"/>
      <c r="BX158" s="73"/>
      <c r="BY158" s="73"/>
      <c r="BZ158" s="73"/>
      <c r="CA158" s="73"/>
      <c r="CB158" s="73"/>
      <c r="CC158" s="73"/>
      <c r="CD158" s="73"/>
      <c r="CE158" s="73"/>
      <c r="CF158" s="73"/>
      <c r="CG158" s="73"/>
    </row>
    <row r="159" spans="1:85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73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  <c r="BX159" s="73"/>
      <c r="BY159" s="73"/>
      <c r="BZ159" s="73"/>
      <c r="CA159" s="73"/>
      <c r="CB159" s="73"/>
      <c r="CC159" s="73"/>
      <c r="CD159" s="73"/>
      <c r="CE159" s="73"/>
      <c r="CF159" s="73"/>
      <c r="CG159" s="73"/>
    </row>
    <row r="160" spans="1:85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  <c r="AK160" s="73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  <c r="BX160" s="73"/>
      <c r="BY160" s="73"/>
      <c r="BZ160" s="73"/>
      <c r="CA160" s="73"/>
      <c r="CB160" s="73"/>
      <c r="CC160" s="73"/>
      <c r="CD160" s="73"/>
      <c r="CE160" s="73"/>
      <c r="CF160" s="73"/>
      <c r="CG160" s="73"/>
    </row>
    <row r="161" spans="1:85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73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  <c r="BX161" s="73"/>
      <c r="BY161" s="73"/>
      <c r="BZ161" s="73"/>
      <c r="CA161" s="73"/>
      <c r="CB161" s="73"/>
      <c r="CC161" s="73"/>
      <c r="CD161" s="73"/>
      <c r="CE161" s="73"/>
      <c r="CF161" s="73"/>
      <c r="CG161" s="73"/>
    </row>
    <row r="162" spans="1:85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  <c r="AK162" s="73"/>
      <c r="AL162" s="73"/>
      <c r="AM162" s="73"/>
      <c r="AN162" s="73"/>
      <c r="AO162" s="73"/>
      <c r="AP162" s="73"/>
      <c r="AQ162" s="73"/>
      <c r="AR162" s="73"/>
      <c r="AS162" s="73"/>
      <c r="AT162" s="73"/>
      <c r="AU162" s="73"/>
      <c r="AV162" s="73"/>
      <c r="AW162" s="73"/>
      <c r="AX162" s="73"/>
      <c r="AY162" s="73"/>
      <c r="AZ162" s="73"/>
      <c r="BA162" s="73"/>
      <c r="BB162" s="73"/>
      <c r="BC162" s="73"/>
      <c r="BD162" s="73"/>
      <c r="BE162" s="73"/>
      <c r="BF162" s="73"/>
      <c r="BG162" s="73"/>
      <c r="BH162" s="73"/>
      <c r="BI162" s="73"/>
      <c r="BJ162" s="73"/>
      <c r="BK162" s="73"/>
      <c r="BL162" s="73"/>
      <c r="BM162" s="73"/>
      <c r="BN162" s="73"/>
      <c r="BO162" s="73"/>
      <c r="BP162" s="73"/>
      <c r="BQ162" s="73"/>
      <c r="BR162" s="73"/>
      <c r="BS162" s="73"/>
      <c r="BT162" s="73"/>
      <c r="BU162" s="73"/>
      <c r="BV162" s="73"/>
      <c r="BW162" s="73"/>
      <c r="BX162" s="73"/>
      <c r="BY162" s="73"/>
      <c r="BZ162" s="73"/>
      <c r="CA162" s="73"/>
      <c r="CB162" s="73"/>
      <c r="CC162" s="73"/>
      <c r="CD162" s="73"/>
      <c r="CE162" s="73"/>
      <c r="CF162" s="73"/>
      <c r="CG162" s="73"/>
    </row>
    <row r="163" spans="1:85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73"/>
      <c r="BK163" s="73"/>
      <c r="BL163" s="73"/>
      <c r="BM163" s="73"/>
      <c r="BN163" s="73"/>
      <c r="BO163" s="73"/>
      <c r="BP163" s="73"/>
      <c r="BQ163" s="73"/>
      <c r="BR163" s="73"/>
      <c r="BS163" s="73"/>
      <c r="BT163" s="73"/>
      <c r="BU163" s="73"/>
      <c r="BV163" s="73"/>
      <c r="BW163" s="73"/>
      <c r="BX163" s="73"/>
      <c r="BY163" s="73"/>
      <c r="BZ163" s="73"/>
      <c r="CA163" s="73"/>
      <c r="CB163" s="73"/>
      <c r="CC163" s="73"/>
      <c r="CD163" s="73"/>
      <c r="CE163" s="73"/>
      <c r="CF163" s="73"/>
      <c r="CG163" s="73"/>
    </row>
    <row r="164" spans="1:85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73"/>
      <c r="AL164" s="73"/>
      <c r="AM164" s="73"/>
      <c r="AN164" s="73"/>
      <c r="AO164" s="73"/>
      <c r="AP164" s="73"/>
      <c r="AQ164" s="73"/>
      <c r="AR164" s="73"/>
      <c r="AS164" s="73"/>
      <c r="AT164" s="73"/>
      <c r="AU164" s="73"/>
      <c r="AV164" s="73"/>
      <c r="AW164" s="73"/>
      <c r="AX164" s="73"/>
      <c r="AY164" s="73"/>
      <c r="AZ164" s="73"/>
      <c r="BA164" s="73"/>
      <c r="BB164" s="73"/>
      <c r="BC164" s="73"/>
      <c r="BD164" s="73"/>
      <c r="BE164" s="73"/>
      <c r="BF164" s="73"/>
      <c r="BG164" s="73"/>
      <c r="BH164" s="73"/>
      <c r="BI164" s="73"/>
      <c r="BJ164" s="73"/>
      <c r="BK164" s="73"/>
      <c r="BL164" s="73"/>
      <c r="BM164" s="73"/>
      <c r="BN164" s="73"/>
      <c r="BO164" s="73"/>
      <c r="BP164" s="73"/>
      <c r="BQ164" s="73"/>
      <c r="BR164" s="73"/>
      <c r="BS164" s="73"/>
      <c r="BT164" s="73"/>
      <c r="BU164" s="73"/>
      <c r="BV164" s="73"/>
      <c r="BW164" s="73"/>
      <c r="BX164" s="73"/>
      <c r="BY164" s="73"/>
      <c r="BZ164" s="73"/>
      <c r="CA164" s="73"/>
      <c r="CB164" s="73"/>
      <c r="CC164" s="73"/>
      <c r="CD164" s="73"/>
      <c r="CE164" s="73"/>
      <c r="CF164" s="73"/>
      <c r="CG164" s="73"/>
    </row>
    <row r="165" spans="1:85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3"/>
      <c r="AU165" s="73"/>
      <c r="AV165" s="73"/>
      <c r="AW165" s="73"/>
      <c r="AX165" s="73"/>
      <c r="AY165" s="73"/>
      <c r="AZ165" s="73"/>
      <c r="BA165" s="73"/>
      <c r="BB165" s="73"/>
      <c r="BC165" s="73"/>
      <c r="BD165" s="73"/>
      <c r="BE165" s="73"/>
      <c r="BF165" s="73"/>
      <c r="BG165" s="73"/>
      <c r="BH165" s="73"/>
      <c r="BI165" s="73"/>
      <c r="BJ165" s="73"/>
      <c r="BK165" s="73"/>
      <c r="BL165" s="73"/>
      <c r="BM165" s="73"/>
      <c r="BN165" s="73"/>
      <c r="BO165" s="73"/>
      <c r="BP165" s="73"/>
      <c r="BQ165" s="73"/>
      <c r="BR165" s="73"/>
      <c r="BS165" s="73"/>
      <c r="BT165" s="73"/>
      <c r="BU165" s="73"/>
      <c r="BV165" s="73"/>
      <c r="BW165" s="73"/>
      <c r="BX165" s="73"/>
      <c r="BY165" s="73"/>
      <c r="BZ165" s="73"/>
      <c r="CA165" s="73"/>
      <c r="CB165" s="73"/>
      <c r="CC165" s="73"/>
      <c r="CD165" s="73"/>
      <c r="CE165" s="73"/>
      <c r="CF165" s="73"/>
      <c r="CG165" s="73"/>
    </row>
    <row r="166" spans="1:85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  <c r="AV166" s="73"/>
      <c r="AW166" s="73"/>
      <c r="AX166" s="73"/>
      <c r="AY166" s="73"/>
      <c r="AZ166" s="73"/>
      <c r="BA166" s="73"/>
      <c r="BB166" s="73"/>
      <c r="BC166" s="73"/>
      <c r="BD166" s="73"/>
      <c r="BE166" s="73"/>
      <c r="BF166" s="73"/>
      <c r="BG166" s="73"/>
      <c r="BH166" s="73"/>
      <c r="BI166" s="73"/>
      <c r="BJ166" s="73"/>
      <c r="BK166" s="73"/>
      <c r="BL166" s="73"/>
      <c r="BM166" s="73"/>
      <c r="BN166" s="73"/>
      <c r="BO166" s="73"/>
      <c r="BP166" s="73"/>
      <c r="BQ166" s="73"/>
      <c r="BR166" s="73"/>
      <c r="BS166" s="73"/>
      <c r="BT166" s="73"/>
      <c r="BU166" s="73"/>
      <c r="BV166" s="73"/>
      <c r="BW166" s="73"/>
      <c r="BX166" s="73"/>
      <c r="BY166" s="73"/>
      <c r="BZ166" s="73"/>
      <c r="CA166" s="73"/>
      <c r="CB166" s="73"/>
      <c r="CC166" s="73"/>
      <c r="CD166" s="73"/>
      <c r="CE166" s="73"/>
      <c r="CF166" s="73"/>
      <c r="CG166" s="7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1994-F0BE-4AE1-8AE0-33C27F0944D4}">
  <dimension ref="A1:AA60"/>
  <sheetViews>
    <sheetView workbookViewId="0">
      <selection activeCell="V28" sqref="V28"/>
    </sheetView>
  </sheetViews>
  <sheetFormatPr defaultRowHeight="14.4"/>
  <cols>
    <col min="1" max="1" width="5.88671875" customWidth="1"/>
    <col min="2" max="2" width="28.77734375" customWidth="1"/>
    <col min="3" max="3" width="10.21875" customWidth="1"/>
    <col min="4" max="4" width="11.33203125" customWidth="1"/>
    <col min="5" max="5" width="9.109375" customWidth="1"/>
    <col min="6" max="6" width="3.109375" customWidth="1"/>
  </cols>
  <sheetData>
    <row r="1" spans="1:27" ht="27.6">
      <c r="A1" s="115" t="s">
        <v>14</v>
      </c>
      <c r="B1" s="289" t="s">
        <v>76</v>
      </c>
      <c r="C1" s="289"/>
      <c r="D1" s="289"/>
      <c r="E1" s="289"/>
      <c r="F1" s="28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74"/>
      <c r="T1" s="74"/>
      <c r="U1" s="74"/>
      <c r="V1" s="74"/>
      <c r="W1" s="74"/>
      <c r="X1" s="74"/>
      <c r="Y1" s="74"/>
      <c r="Z1" s="74"/>
      <c r="AA1" s="74"/>
    </row>
    <row r="2" spans="1:27" ht="18.600000000000001">
      <c r="A2" s="129"/>
      <c r="B2" s="214" t="s">
        <v>0</v>
      </c>
      <c r="C2" s="117" t="s">
        <v>5</v>
      </c>
      <c r="D2" s="119" t="s">
        <v>10</v>
      </c>
      <c r="E2" s="118" t="s">
        <v>13</v>
      </c>
      <c r="F2" s="12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74"/>
      <c r="T2" s="74"/>
      <c r="U2" s="74"/>
      <c r="V2" s="74"/>
      <c r="W2" s="74"/>
      <c r="X2" s="74"/>
      <c r="Y2" s="74"/>
      <c r="Z2" s="74"/>
      <c r="AA2" s="74"/>
    </row>
    <row r="3" spans="1:27" ht="18.600000000000001">
      <c r="A3" s="130">
        <v>1</v>
      </c>
      <c r="B3" s="121" t="s">
        <v>65</v>
      </c>
      <c r="C3" s="122">
        <v>18</v>
      </c>
      <c r="D3" s="258">
        <v>2169</v>
      </c>
      <c r="E3" s="218">
        <v>144.6</v>
      </c>
      <c r="F3" s="28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74"/>
      <c r="T3" s="74"/>
      <c r="U3" s="74"/>
      <c r="V3" s="74"/>
      <c r="W3" s="74"/>
      <c r="X3" s="74"/>
      <c r="Y3" s="74"/>
      <c r="Z3" s="74"/>
      <c r="AA3" s="74"/>
    </row>
    <row r="4" spans="1:27" ht="18.600000000000001">
      <c r="A4" s="130">
        <v>2</v>
      </c>
      <c r="B4" s="121" t="s">
        <v>67</v>
      </c>
      <c r="C4" s="122">
        <v>16</v>
      </c>
      <c r="D4" s="258">
        <v>2054</v>
      </c>
      <c r="E4" s="218">
        <v>136.93333333333334</v>
      </c>
      <c r="F4" s="28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74"/>
      <c r="T4" s="74"/>
      <c r="U4" s="74"/>
      <c r="V4" s="74"/>
      <c r="W4" s="74"/>
      <c r="X4" s="74"/>
      <c r="Y4" s="74"/>
      <c r="Z4" s="74"/>
      <c r="AA4" s="74"/>
    </row>
    <row r="5" spans="1:27" ht="18.600000000000001">
      <c r="A5" s="130">
        <v>3</v>
      </c>
      <c r="B5" s="121" t="s">
        <v>44</v>
      </c>
      <c r="C5" s="122">
        <v>15</v>
      </c>
      <c r="D5" s="258">
        <v>2084</v>
      </c>
      <c r="E5" s="218">
        <v>138.93333333333334</v>
      </c>
      <c r="F5" s="28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74"/>
      <c r="T5" s="74"/>
      <c r="U5" s="74"/>
      <c r="V5" s="74"/>
      <c r="W5" s="74"/>
      <c r="X5" s="74"/>
      <c r="Y5" s="74"/>
      <c r="Z5" s="74"/>
      <c r="AA5" s="74"/>
    </row>
    <row r="6" spans="1:27" ht="18.600000000000001">
      <c r="A6" s="130">
        <v>4</v>
      </c>
      <c r="B6" s="121" t="s">
        <v>56</v>
      </c>
      <c r="C6" s="122">
        <v>9</v>
      </c>
      <c r="D6" s="258">
        <v>1904</v>
      </c>
      <c r="E6" s="218">
        <v>126.93333333333334</v>
      </c>
      <c r="F6" s="28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74"/>
      <c r="T6" s="74"/>
      <c r="U6" s="74"/>
      <c r="V6" s="74"/>
      <c r="W6" s="74"/>
      <c r="X6" s="74"/>
      <c r="Y6" s="74"/>
      <c r="Z6" s="74"/>
      <c r="AA6" s="74"/>
    </row>
    <row r="7" spans="1:27" ht="18.600000000000001">
      <c r="A7" s="130">
        <v>5</v>
      </c>
      <c r="B7" s="121" t="s">
        <v>43</v>
      </c>
      <c r="C7" s="125">
        <v>8</v>
      </c>
      <c r="D7" s="258">
        <v>2005</v>
      </c>
      <c r="E7" s="218">
        <v>133.66666666666666</v>
      </c>
      <c r="F7" s="28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74"/>
      <c r="T7" s="74"/>
      <c r="U7" s="74"/>
      <c r="V7" s="74"/>
      <c r="W7" s="74"/>
      <c r="X7" s="74"/>
      <c r="Y7" s="74"/>
      <c r="Z7" s="74"/>
      <c r="AA7" s="74"/>
    </row>
    <row r="8" spans="1:27" ht="18.600000000000001">
      <c r="A8" s="130">
        <v>6</v>
      </c>
      <c r="B8" s="126" t="s">
        <v>4</v>
      </c>
      <c r="C8" s="122">
        <v>5</v>
      </c>
      <c r="D8" s="258">
        <v>1918</v>
      </c>
      <c r="E8" s="218">
        <v>127.86666666666666</v>
      </c>
      <c r="F8" s="28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74"/>
      <c r="T8" s="74"/>
      <c r="U8" s="74"/>
      <c r="V8" s="74"/>
      <c r="W8" s="74"/>
      <c r="X8" s="74"/>
      <c r="Y8" s="74"/>
      <c r="Z8" s="74"/>
      <c r="AA8" s="74"/>
    </row>
    <row r="9" spans="1:27" ht="18.600000000000001">
      <c r="A9" s="130">
        <v>7</v>
      </c>
      <c r="B9" s="126" t="s">
        <v>3</v>
      </c>
      <c r="C9" s="122">
        <v>4</v>
      </c>
      <c r="D9" s="258">
        <v>1952</v>
      </c>
      <c r="E9" s="218">
        <v>130.13333333333333</v>
      </c>
      <c r="F9" s="28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74"/>
      <c r="T9" s="74"/>
      <c r="U9" s="74"/>
      <c r="V9" s="74"/>
      <c r="W9" s="74"/>
      <c r="X9" s="74"/>
      <c r="Y9" s="74"/>
      <c r="Z9" s="74"/>
      <c r="AA9" s="74"/>
    </row>
    <row r="10" spans="1:27" ht="18.600000000000001">
      <c r="A10" s="130">
        <v>8</v>
      </c>
      <c r="B10" s="121" t="s">
        <v>68</v>
      </c>
      <c r="C10" s="122">
        <v>4</v>
      </c>
      <c r="D10" s="258">
        <v>1910</v>
      </c>
      <c r="E10" s="218">
        <v>127.33333333333333</v>
      </c>
      <c r="F10" s="28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74"/>
      <c r="T10" s="74"/>
      <c r="U10" s="74"/>
      <c r="V10" s="74"/>
      <c r="W10" s="74"/>
      <c r="X10" s="74"/>
      <c r="Y10" s="74"/>
      <c r="Z10" s="74"/>
      <c r="AA10" s="74"/>
    </row>
    <row r="11" spans="1:27" ht="18.600000000000001" customHeight="1">
      <c r="A11" s="130">
        <v>9</v>
      </c>
      <c r="B11" s="121" t="s">
        <v>19</v>
      </c>
      <c r="C11" s="122">
        <v>0</v>
      </c>
      <c r="D11" s="258">
        <v>0</v>
      </c>
      <c r="E11" s="218">
        <v>0</v>
      </c>
      <c r="F11" s="28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74"/>
      <c r="T11" s="74"/>
      <c r="U11" s="74"/>
      <c r="V11" s="74"/>
      <c r="W11" s="74"/>
      <c r="X11" s="74"/>
      <c r="Y11" s="74"/>
      <c r="Z11" s="74"/>
      <c r="AA11" s="74"/>
    </row>
    <row r="12" spans="1:27" ht="24.75" customHeight="1">
      <c r="A12" s="131"/>
      <c r="B12" s="214" t="s">
        <v>6</v>
      </c>
      <c r="C12" s="117" t="s">
        <v>5</v>
      </c>
      <c r="D12" s="119" t="s">
        <v>10</v>
      </c>
      <c r="E12" s="118" t="s">
        <v>13</v>
      </c>
      <c r="F12" s="12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74"/>
      <c r="T12" s="74"/>
      <c r="U12" s="74"/>
      <c r="V12" s="74"/>
      <c r="W12" s="74"/>
      <c r="X12" s="74"/>
      <c r="Y12" s="74"/>
      <c r="Z12" s="74"/>
      <c r="AA12" s="74"/>
    </row>
    <row r="13" spans="1:27" ht="18.600000000000001">
      <c r="A13" s="130">
        <v>1</v>
      </c>
      <c r="B13" s="121" t="s">
        <v>18</v>
      </c>
      <c r="C13" s="125">
        <v>16</v>
      </c>
      <c r="D13" s="259">
        <v>1949</v>
      </c>
      <c r="E13" s="218">
        <v>129.93333333333334</v>
      </c>
      <c r="F13" s="12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74"/>
      <c r="T13" s="74"/>
      <c r="U13" s="74"/>
      <c r="V13" s="74"/>
      <c r="W13" s="74"/>
      <c r="X13" s="74"/>
      <c r="Y13" s="74"/>
      <c r="Z13" s="74"/>
      <c r="AA13" s="74"/>
    </row>
    <row r="14" spans="1:27" ht="18.600000000000001">
      <c r="A14" s="130">
        <v>2</v>
      </c>
      <c r="B14" s="121" t="s">
        <v>23</v>
      </c>
      <c r="C14" s="122">
        <v>16</v>
      </c>
      <c r="D14" s="259">
        <v>1899</v>
      </c>
      <c r="E14" s="218">
        <v>126.6</v>
      </c>
      <c r="F14" s="12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74"/>
      <c r="T14" s="74"/>
      <c r="U14" s="74"/>
      <c r="V14" s="74"/>
      <c r="W14" s="74"/>
      <c r="X14" s="74"/>
      <c r="Y14" s="74"/>
      <c r="Z14" s="74"/>
      <c r="AA14" s="74"/>
    </row>
    <row r="15" spans="1:27" ht="18.600000000000001">
      <c r="A15" s="130">
        <v>3</v>
      </c>
      <c r="B15" s="121" t="s">
        <v>46</v>
      </c>
      <c r="C15" s="122">
        <v>16</v>
      </c>
      <c r="D15" s="259">
        <v>1893</v>
      </c>
      <c r="E15" s="218">
        <v>126.2</v>
      </c>
      <c r="F15" s="12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74"/>
      <c r="T15" s="74"/>
      <c r="U15" s="74"/>
      <c r="V15" s="74"/>
      <c r="W15" s="74"/>
      <c r="X15" s="74"/>
      <c r="Y15" s="74"/>
      <c r="Z15" s="74"/>
      <c r="AA15" s="74"/>
    </row>
    <row r="16" spans="1:27" ht="18.600000000000001">
      <c r="A16" s="130">
        <v>4</v>
      </c>
      <c r="B16" s="121" t="s">
        <v>21</v>
      </c>
      <c r="C16" s="122">
        <v>14</v>
      </c>
      <c r="D16" s="259">
        <v>1890</v>
      </c>
      <c r="E16" s="218">
        <v>126</v>
      </c>
      <c r="F16" s="12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74"/>
      <c r="T16" s="74"/>
      <c r="U16" s="74"/>
      <c r="V16" s="74"/>
      <c r="W16" s="74"/>
      <c r="X16" s="74"/>
      <c r="Y16" s="74"/>
      <c r="Z16" s="74"/>
      <c r="AA16" s="74"/>
    </row>
    <row r="17" spans="1:27" ht="18.600000000000001">
      <c r="A17" s="130">
        <v>5</v>
      </c>
      <c r="B17" s="121" t="s">
        <v>49</v>
      </c>
      <c r="C17" s="125">
        <v>14</v>
      </c>
      <c r="D17" s="259">
        <v>1858</v>
      </c>
      <c r="E17" s="218">
        <v>123.86666666666666</v>
      </c>
      <c r="F17" s="12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74"/>
      <c r="T17" s="74"/>
      <c r="U17" s="74"/>
      <c r="V17" s="74"/>
      <c r="W17" s="74"/>
      <c r="X17" s="74"/>
      <c r="Y17" s="74"/>
      <c r="Z17" s="74"/>
      <c r="AA17" s="74"/>
    </row>
    <row r="18" spans="1:27" ht="18.600000000000001">
      <c r="A18" s="130">
        <v>6</v>
      </c>
      <c r="B18" s="121" t="s">
        <v>39</v>
      </c>
      <c r="C18" s="125">
        <v>15</v>
      </c>
      <c r="D18" s="259">
        <v>1836</v>
      </c>
      <c r="E18" s="218">
        <v>122.4</v>
      </c>
      <c r="F18" s="12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74"/>
      <c r="T18" s="74"/>
      <c r="U18" s="74"/>
      <c r="V18" s="74"/>
      <c r="W18" s="74"/>
      <c r="X18" s="74"/>
      <c r="Y18" s="74"/>
      <c r="Z18" s="74"/>
      <c r="AA18" s="74"/>
    </row>
    <row r="19" spans="1:27" ht="18.600000000000001">
      <c r="A19" s="130">
        <v>7</v>
      </c>
      <c r="B19" s="121" t="s">
        <v>47</v>
      </c>
      <c r="C19" s="125">
        <v>11</v>
      </c>
      <c r="D19" s="259">
        <v>1829</v>
      </c>
      <c r="E19" s="218">
        <v>121.93333333333334</v>
      </c>
      <c r="F19" s="12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74"/>
      <c r="T19" s="74"/>
      <c r="U19" s="74"/>
      <c r="V19" s="74"/>
      <c r="W19" s="74"/>
      <c r="X19" s="74"/>
      <c r="Y19" s="74"/>
      <c r="Z19" s="74"/>
      <c r="AA19" s="74"/>
    </row>
    <row r="20" spans="1:27" ht="18.600000000000001">
      <c r="A20" s="130">
        <v>8</v>
      </c>
      <c r="B20" s="121" t="s">
        <v>22</v>
      </c>
      <c r="C20" s="125">
        <v>7</v>
      </c>
      <c r="D20" s="259">
        <v>1775</v>
      </c>
      <c r="E20" s="218">
        <v>118.33333333333333</v>
      </c>
      <c r="F20" s="12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74"/>
      <c r="T20" s="74"/>
      <c r="U20" s="74"/>
      <c r="V20" s="74"/>
      <c r="W20" s="74"/>
      <c r="X20" s="74"/>
      <c r="Y20" s="74"/>
      <c r="Z20" s="74"/>
      <c r="AA20" s="74"/>
    </row>
    <row r="21" spans="1:27" ht="18.600000000000001">
      <c r="A21" s="130">
        <v>9</v>
      </c>
      <c r="B21" s="121" t="s">
        <v>25</v>
      </c>
      <c r="C21" s="122">
        <v>0</v>
      </c>
      <c r="D21" s="259">
        <v>0</v>
      </c>
      <c r="E21" s="218">
        <v>0</v>
      </c>
      <c r="F21" s="12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74"/>
      <c r="T21" s="74"/>
      <c r="U21" s="74"/>
      <c r="V21" s="74"/>
      <c r="W21" s="74"/>
      <c r="X21" s="74"/>
      <c r="Y21" s="74"/>
      <c r="Z21" s="74"/>
      <c r="AA21" s="74"/>
    </row>
    <row r="22" spans="1:27" ht="19.2" hidden="1" customHeight="1">
      <c r="A22" s="130"/>
      <c r="B22" s="124"/>
      <c r="C22" s="128"/>
      <c r="D22" s="260"/>
      <c r="E22" s="257"/>
      <c r="F22" s="12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74"/>
      <c r="T22" s="74"/>
      <c r="U22" s="74"/>
      <c r="V22" s="74"/>
      <c r="W22" s="74"/>
      <c r="X22" s="74"/>
      <c r="Y22" s="74"/>
      <c r="Z22" s="74"/>
      <c r="AA22" s="74"/>
    </row>
    <row r="23" spans="1:27" ht="18.600000000000001">
      <c r="A23" s="132"/>
      <c r="B23" s="214" t="s">
        <v>26</v>
      </c>
      <c r="C23" s="117" t="s">
        <v>5</v>
      </c>
      <c r="D23" s="119" t="s">
        <v>10</v>
      </c>
      <c r="E23" s="118" t="s">
        <v>13</v>
      </c>
      <c r="F23" s="12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74"/>
      <c r="T23" s="74"/>
      <c r="U23" s="74"/>
      <c r="V23" s="74"/>
      <c r="W23" s="74"/>
      <c r="X23" s="74"/>
      <c r="Y23" s="74"/>
      <c r="Z23" s="74"/>
      <c r="AA23" s="74"/>
    </row>
    <row r="24" spans="1:27" ht="18.600000000000001">
      <c r="A24" s="130">
        <v>1</v>
      </c>
      <c r="B24" s="121" t="s">
        <v>24</v>
      </c>
      <c r="C24" s="122">
        <v>13</v>
      </c>
      <c r="D24" s="259">
        <v>1742</v>
      </c>
      <c r="E24" s="218">
        <v>116.13333333333334</v>
      </c>
      <c r="F24" s="1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74"/>
      <c r="T24" s="74"/>
      <c r="U24" s="74"/>
      <c r="V24" s="74"/>
      <c r="W24" s="74"/>
      <c r="X24" s="74"/>
      <c r="Y24" s="74"/>
      <c r="Z24" s="74"/>
      <c r="AA24" s="74"/>
    </row>
    <row r="25" spans="1:27" ht="18.600000000000001">
      <c r="A25" s="130">
        <v>2</v>
      </c>
      <c r="B25" s="121" t="s">
        <v>27</v>
      </c>
      <c r="C25" s="122">
        <v>12</v>
      </c>
      <c r="D25" s="259">
        <v>1742</v>
      </c>
      <c r="E25" s="218">
        <v>116.13333333333334</v>
      </c>
      <c r="F25" s="12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74"/>
      <c r="T25" s="74"/>
      <c r="U25" s="74"/>
      <c r="V25" s="74"/>
      <c r="W25" s="74"/>
      <c r="X25" s="74"/>
      <c r="Y25" s="74"/>
      <c r="Z25" s="74"/>
      <c r="AA25" s="74"/>
    </row>
    <row r="26" spans="1:27" ht="18.600000000000001">
      <c r="A26" s="130">
        <v>3</v>
      </c>
      <c r="B26" s="121" t="s">
        <v>32</v>
      </c>
      <c r="C26" s="122">
        <v>12</v>
      </c>
      <c r="D26" s="259">
        <v>1698</v>
      </c>
      <c r="E26" s="218">
        <v>113.2</v>
      </c>
      <c r="F26" s="127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74"/>
      <c r="T26" s="74"/>
      <c r="U26" s="74"/>
      <c r="V26" s="74"/>
      <c r="W26" s="74"/>
      <c r="X26" s="74"/>
      <c r="Y26" s="74"/>
      <c r="Z26" s="74"/>
      <c r="AA26" s="74"/>
    </row>
    <row r="27" spans="1:27" ht="18.600000000000001">
      <c r="A27" s="130">
        <v>4</v>
      </c>
      <c r="B27" s="121" t="s">
        <v>33</v>
      </c>
      <c r="C27" s="122">
        <v>7</v>
      </c>
      <c r="D27" s="259">
        <v>1575</v>
      </c>
      <c r="E27" s="218">
        <v>105</v>
      </c>
      <c r="F27" s="12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74"/>
      <c r="T27" s="74"/>
      <c r="U27" s="74"/>
      <c r="V27" s="74"/>
      <c r="W27" s="74"/>
      <c r="X27" s="74"/>
      <c r="Y27" s="74"/>
      <c r="Z27" s="74"/>
      <c r="AA27" s="74"/>
    </row>
    <row r="28" spans="1:27" ht="18.600000000000001">
      <c r="A28" s="130">
        <v>5</v>
      </c>
      <c r="B28" s="121" t="s">
        <v>31</v>
      </c>
      <c r="C28" s="122">
        <v>6</v>
      </c>
      <c r="D28" s="261">
        <v>1696</v>
      </c>
      <c r="E28" s="218">
        <v>113.06666666666666</v>
      </c>
      <c r="F28" s="12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74"/>
      <c r="T28" s="74"/>
      <c r="U28" s="74"/>
      <c r="V28" s="74"/>
      <c r="W28" s="74"/>
      <c r="X28" s="74"/>
      <c r="Y28" s="74"/>
      <c r="Z28" s="74"/>
      <c r="AA28" s="74"/>
    </row>
    <row r="29" spans="1:27" ht="18.600000000000001">
      <c r="A29" s="130">
        <v>6</v>
      </c>
      <c r="B29" s="121" t="s">
        <v>28</v>
      </c>
      <c r="C29" s="122">
        <v>5</v>
      </c>
      <c r="D29" s="261">
        <v>1681</v>
      </c>
      <c r="E29" s="218">
        <v>112.06666666666666</v>
      </c>
      <c r="F29" s="12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74"/>
      <c r="T29" s="74"/>
      <c r="U29" s="74"/>
      <c r="V29" s="74"/>
      <c r="W29" s="74"/>
      <c r="X29" s="74"/>
      <c r="Y29" s="74"/>
      <c r="Z29" s="74"/>
      <c r="AA29" s="74"/>
    </row>
    <row r="30" spans="1:27" ht="18.600000000000001">
      <c r="A30" s="130">
        <v>7</v>
      </c>
      <c r="B30" s="121" t="s">
        <v>30</v>
      </c>
      <c r="C30" s="122">
        <v>3</v>
      </c>
      <c r="D30" s="261">
        <v>1481</v>
      </c>
      <c r="E30" s="218">
        <v>98.733333333333334</v>
      </c>
      <c r="F30" s="12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74"/>
      <c r="T30" s="74"/>
      <c r="U30" s="74"/>
      <c r="V30" s="74"/>
      <c r="W30" s="74"/>
      <c r="X30" s="74"/>
      <c r="Y30" s="74"/>
      <c r="Z30" s="74"/>
      <c r="AA30" s="74"/>
    </row>
    <row r="31" spans="1:27" ht="18.600000000000001">
      <c r="A31" s="130">
        <v>8</v>
      </c>
      <c r="B31" s="121" t="s">
        <v>60</v>
      </c>
      <c r="C31" s="125">
        <v>0</v>
      </c>
      <c r="D31" s="261">
        <v>0</v>
      </c>
      <c r="E31" s="218">
        <v>0</v>
      </c>
      <c r="F31" s="12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74"/>
      <c r="T31" s="74"/>
      <c r="U31" s="74"/>
      <c r="V31" s="74"/>
      <c r="W31" s="74"/>
      <c r="X31" s="74"/>
      <c r="Y31" s="74"/>
      <c r="Z31" s="74"/>
      <c r="AA31" s="74"/>
    </row>
    <row r="32" spans="1:27" ht="18.600000000000001">
      <c r="A32" s="130">
        <v>9</v>
      </c>
      <c r="B32" s="121" t="s">
        <v>29</v>
      </c>
      <c r="C32" s="122">
        <v>0</v>
      </c>
      <c r="D32" s="259">
        <v>0</v>
      </c>
      <c r="E32" s="218">
        <v>0</v>
      </c>
      <c r="F32" s="12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74"/>
      <c r="T32" s="74"/>
      <c r="U32" s="74"/>
      <c r="V32" s="74"/>
      <c r="W32" s="74"/>
      <c r="X32" s="74"/>
      <c r="Y32" s="74"/>
      <c r="Z32" s="74"/>
      <c r="AA32" s="74"/>
    </row>
    <row r="33" spans="1:27" ht="18.600000000000001" customHeight="1">
      <c r="A33" s="130"/>
      <c r="B33" s="246"/>
      <c r="C33" s="247"/>
      <c r="D33" s="248"/>
      <c r="E33" s="249"/>
      <c r="F33" s="12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74"/>
      <c r="T33" s="74"/>
      <c r="U33" s="74"/>
      <c r="V33" s="74"/>
      <c r="W33" s="74"/>
      <c r="X33" s="74"/>
      <c r="Y33" s="74"/>
      <c r="Z33" s="74"/>
      <c r="AA33" s="74"/>
    </row>
    <row r="34" spans="1:27" ht="18.600000000000001">
      <c r="A34" s="3"/>
      <c r="B34" s="74"/>
      <c r="C34" s="74"/>
      <c r="D34" s="74"/>
      <c r="E34" s="7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74"/>
      <c r="T34" s="74"/>
      <c r="U34" s="74"/>
      <c r="V34" s="74"/>
      <c r="W34" s="74"/>
      <c r="X34" s="74"/>
      <c r="Y34" s="74"/>
      <c r="Z34" s="74"/>
      <c r="AA34" s="74"/>
    </row>
    <row r="35" spans="1:27" ht="18.600000000000001">
      <c r="A35" s="3"/>
      <c r="B35" s="74"/>
      <c r="C35" s="74"/>
      <c r="D35" s="74"/>
      <c r="E35" s="7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74"/>
      <c r="T35" s="74"/>
      <c r="U35" s="74"/>
      <c r="V35" s="74"/>
      <c r="W35" s="74"/>
      <c r="X35" s="74"/>
      <c r="Y35" s="74"/>
      <c r="Z35" s="74"/>
      <c r="AA35" s="74"/>
    </row>
    <row r="36" spans="1:27" ht="18.600000000000001">
      <c r="A36" s="8"/>
      <c r="B36" s="75"/>
      <c r="C36" s="99"/>
      <c r="D36" s="101"/>
      <c r="E36" s="10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74"/>
      <c r="T36" s="74"/>
      <c r="U36" s="74"/>
      <c r="V36" s="74"/>
      <c r="W36" s="74"/>
      <c r="X36" s="74"/>
      <c r="Y36" s="74"/>
      <c r="Z36" s="74"/>
      <c r="AA36" s="74"/>
    </row>
    <row r="37" spans="1:27" ht="18.600000000000001">
      <c r="A37" s="8"/>
      <c r="B37" s="10"/>
      <c r="C37" s="11"/>
      <c r="D37" s="12"/>
      <c r="E37" s="1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74"/>
      <c r="T37" s="74"/>
      <c r="U37" s="74"/>
      <c r="V37" s="74"/>
      <c r="W37" s="74"/>
      <c r="X37" s="74"/>
      <c r="Y37" s="74"/>
      <c r="Z37" s="74"/>
      <c r="AA37" s="74"/>
    </row>
    <row r="38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74"/>
      <c r="T38" s="74"/>
      <c r="U38" s="74"/>
      <c r="V38" s="74"/>
      <c r="W38" s="74"/>
      <c r="X38" s="74"/>
      <c r="Y38" s="74"/>
      <c r="Z38" s="74"/>
      <c r="AA38" s="74"/>
    </row>
    <row r="39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74"/>
      <c r="T39" s="74"/>
      <c r="U39" s="74"/>
      <c r="V39" s="74"/>
      <c r="W39" s="74"/>
      <c r="X39" s="74"/>
      <c r="Y39" s="74"/>
      <c r="Z39" s="74"/>
      <c r="AA39" s="74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74"/>
      <c r="T40" s="74"/>
      <c r="U40" s="74"/>
      <c r="V40" s="74"/>
      <c r="W40" s="74"/>
      <c r="X40" s="74"/>
      <c r="Y40" s="74"/>
      <c r="Z40" s="74"/>
      <c r="AA40" s="74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74"/>
      <c r="T41" s="74"/>
      <c r="U41" s="74"/>
      <c r="V41" s="74"/>
      <c r="W41" s="74"/>
      <c r="X41" s="74"/>
      <c r="Y41" s="74"/>
      <c r="Z41" s="74"/>
      <c r="AA41" s="74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74"/>
      <c r="T42" s="74"/>
      <c r="U42" s="74"/>
      <c r="V42" s="74"/>
      <c r="W42" s="74"/>
      <c r="X42" s="74"/>
      <c r="Y42" s="74"/>
      <c r="Z42" s="74"/>
      <c r="AA42" s="74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74"/>
      <c r="T43" s="74"/>
      <c r="U43" s="74"/>
      <c r="V43" s="74"/>
      <c r="W43" s="74"/>
      <c r="X43" s="74"/>
      <c r="Y43" s="74"/>
      <c r="Z43" s="74"/>
      <c r="AA43" s="74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74"/>
      <c r="T44" s="74"/>
      <c r="U44" s="74"/>
      <c r="V44" s="74"/>
      <c r="W44" s="74"/>
      <c r="X44" s="74"/>
      <c r="Y44" s="74"/>
      <c r="Z44" s="74"/>
      <c r="AA44" s="74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74"/>
      <c r="T45" s="74"/>
      <c r="U45" s="74"/>
      <c r="V45" s="74"/>
      <c r="W45" s="74"/>
      <c r="X45" s="74"/>
      <c r="Y45" s="74"/>
      <c r="Z45" s="74"/>
      <c r="AA45" s="74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74"/>
      <c r="T46" s="74"/>
      <c r="U46" s="74"/>
      <c r="V46" s="74"/>
      <c r="W46" s="74"/>
      <c r="X46" s="74"/>
      <c r="Y46" s="74"/>
      <c r="Z46" s="74"/>
      <c r="AA46" s="74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74"/>
      <c r="T47" s="74"/>
      <c r="U47" s="74"/>
      <c r="V47" s="74"/>
      <c r="W47" s="74"/>
      <c r="X47" s="74"/>
      <c r="Y47" s="74"/>
      <c r="Z47" s="74"/>
      <c r="AA47" s="74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74"/>
      <c r="T48" s="74"/>
      <c r="U48" s="74"/>
      <c r="V48" s="74"/>
      <c r="W48" s="74"/>
      <c r="X48" s="74"/>
      <c r="Y48" s="74"/>
      <c r="Z48" s="74"/>
      <c r="AA48" s="74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74"/>
      <c r="T49" s="74"/>
      <c r="U49" s="74"/>
      <c r="V49" s="74"/>
      <c r="W49" s="74"/>
      <c r="X49" s="74"/>
      <c r="Y49" s="74"/>
      <c r="Z49" s="74"/>
      <c r="AA49" s="74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74"/>
      <c r="T50" s="74"/>
      <c r="U50" s="74"/>
      <c r="V50" s="74"/>
      <c r="W50" s="74"/>
      <c r="X50" s="74"/>
      <c r="Y50" s="74"/>
      <c r="Z50" s="74"/>
      <c r="AA50" s="74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74"/>
      <c r="T51" s="74"/>
      <c r="U51" s="74"/>
      <c r="V51" s="74"/>
      <c r="W51" s="74"/>
      <c r="X51" s="74"/>
      <c r="Y51" s="74"/>
      <c r="Z51" s="74"/>
      <c r="AA51" s="74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74"/>
      <c r="T52" s="74"/>
      <c r="U52" s="74"/>
      <c r="V52" s="74"/>
      <c r="W52" s="74"/>
      <c r="X52" s="74"/>
      <c r="Y52" s="74"/>
      <c r="Z52" s="74"/>
      <c r="AA52" s="74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74"/>
      <c r="T53" s="74"/>
      <c r="U53" s="74"/>
      <c r="V53" s="74"/>
      <c r="W53" s="74"/>
      <c r="X53" s="74"/>
      <c r="Y53" s="74"/>
      <c r="Z53" s="74"/>
      <c r="AA53" s="74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74"/>
      <c r="T54" s="74"/>
      <c r="U54" s="74"/>
      <c r="V54" s="74"/>
      <c r="W54" s="74"/>
      <c r="X54" s="74"/>
      <c r="Y54" s="74"/>
      <c r="Z54" s="74"/>
      <c r="AA54" s="74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74"/>
      <c r="T55" s="74"/>
      <c r="U55" s="74"/>
      <c r="V55" s="74"/>
      <c r="W55" s="74"/>
      <c r="X55" s="74"/>
      <c r="Y55" s="74"/>
      <c r="Z55" s="74"/>
      <c r="AA55" s="74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74"/>
      <c r="T56" s="74"/>
      <c r="U56" s="74"/>
      <c r="V56" s="74"/>
      <c r="W56" s="74"/>
      <c r="X56" s="74"/>
      <c r="Y56" s="74"/>
      <c r="Z56" s="74"/>
      <c r="AA56" s="74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74"/>
      <c r="T57" s="74"/>
      <c r="U57" s="74"/>
      <c r="V57" s="74"/>
      <c r="W57" s="74"/>
      <c r="X57" s="74"/>
      <c r="Y57" s="74"/>
      <c r="Z57" s="74"/>
      <c r="AA57" s="74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74"/>
      <c r="T58" s="74"/>
      <c r="U58" s="74"/>
      <c r="V58" s="74"/>
      <c r="W58" s="74"/>
      <c r="X58" s="74"/>
      <c r="Y58" s="74"/>
      <c r="Z58" s="74"/>
      <c r="AA58" s="74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74"/>
      <c r="T59" s="74"/>
      <c r="U59" s="74"/>
      <c r="V59" s="74"/>
      <c r="W59" s="74"/>
      <c r="X59" s="74"/>
      <c r="Y59" s="74"/>
      <c r="Z59" s="74"/>
      <c r="AA59" s="74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74"/>
      <c r="T60" s="74"/>
      <c r="U60" s="74"/>
      <c r="V60" s="74"/>
      <c r="W60" s="74"/>
      <c r="X60" s="74"/>
      <c r="Y60" s="74"/>
      <c r="Z60" s="74"/>
      <c r="AA60" s="74"/>
    </row>
  </sheetData>
  <sortState xmlns:xlrd2="http://schemas.microsoft.com/office/spreadsheetml/2017/richdata2" ref="B3:E5">
    <sortCondition descending="1" ref="C3:C5"/>
  </sortState>
  <mergeCells count="1">
    <mergeCell ref="B1:F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44FF0-6CF3-47F1-8361-42B8D33D5924}">
  <dimension ref="A1:AJ61"/>
  <sheetViews>
    <sheetView topLeftCell="B1" workbookViewId="0">
      <selection activeCell="AA9" sqref="AA9"/>
    </sheetView>
  </sheetViews>
  <sheetFormatPr defaultRowHeight="14.4"/>
  <cols>
    <col min="2" max="2" width="4.33203125" customWidth="1"/>
    <col min="3" max="3" width="28.88671875" customWidth="1"/>
    <col min="4" max="4" width="8.6640625" customWidth="1"/>
    <col min="5" max="5" width="10" customWidth="1"/>
    <col min="6" max="29" width="6.5546875" customWidth="1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21">
      <c r="A3" s="1"/>
      <c r="B3" s="104"/>
      <c r="C3" s="105"/>
      <c r="D3" s="106"/>
      <c r="E3" s="107"/>
      <c r="F3" s="290" t="s">
        <v>7</v>
      </c>
      <c r="G3" s="290"/>
      <c r="H3" s="290"/>
      <c r="I3" s="113"/>
      <c r="J3" s="113"/>
      <c r="K3" s="114"/>
      <c r="L3" s="290" t="s">
        <v>8</v>
      </c>
      <c r="M3" s="290"/>
      <c r="N3" s="290"/>
      <c r="O3" s="113"/>
      <c r="P3" s="113"/>
      <c r="Q3" s="114"/>
      <c r="R3" s="290" t="s">
        <v>9</v>
      </c>
      <c r="S3" s="290"/>
      <c r="T3" s="290"/>
      <c r="U3" s="108"/>
      <c r="V3" s="108"/>
      <c r="W3" s="106"/>
      <c r="X3" s="291"/>
      <c r="Y3" s="291"/>
      <c r="Z3" s="291"/>
      <c r="AA3" s="28"/>
      <c r="AB3" s="28"/>
      <c r="AC3" s="1"/>
      <c r="AD3" s="1"/>
      <c r="AE3" s="15"/>
      <c r="AF3" s="15"/>
      <c r="AG3" s="15"/>
      <c r="AH3" s="15"/>
      <c r="AI3" s="15"/>
      <c r="AJ3" s="15"/>
    </row>
    <row r="4" spans="1:36" ht="25.2">
      <c r="A4" s="1"/>
      <c r="B4" s="109"/>
      <c r="C4" s="110"/>
      <c r="D4" s="133" t="s">
        <v>10</v>
      </c>
      <c r="E4" s="134" t="s">
        <v>13</v>
      </c>
      <c r="F4" s="135">
        <v>1</v>
      </c>
      <c r="G4" s="135">
        <v>2</v>
      </c>
      <c r="H4" s="135">
        <v>3</v>
      </c>
      <c r="I4" s="135">
        <v>4</v>
      </c>
      <c r="J4" s="135">
        <v>5</v>
      </c>
      <c r="K4" s="136"/>
      <c r="L4" s="135">
        <v>6</v>
      </c>
      <c r="M4" s="135">
        <v>7</v>
      </c>
      <c r="N4" s="135">
        <v>8</v>
      </c>
      <c r="O4" s="135">
        <v>9</v>
      </c>
      <c r="P4" s="135">
        <v>10</v>
      </c>
      <c r="Q4" s="136"/>
      <c r="R4" s="135">
        <v>11</v>
      </c>
      <c r="S4" s="135">
        <v>12</v>
      </c>
      <c r="T4" s="135">
        <v>13</v>
      </c>
      <c r="U4" s="135">
        <v>14</v>
      </c>
      <c r="V4" s="135">
        <v>15</v>
      </c>
      <c r="W4" s="111"/>
      <c r="X4" s="29"/>
      <c r="Y4" s="29"/>
      <c r="Z4" s="29"/>
      <c r="AA4" s="29"/>
      <c r="AB4" s="29"/>
      <c r="AC4" s="1"/>
      <c r="AD4" s="1"/>
      <c r="AE4" s="15"/>
      <c r="AF4" s="15"/>
      <c r="AG4" s="15"/>
      <c r="AH4" s="15"/>
      <c r="AI4" s="15"/>
      <c r="AJ4" s="15"/>
    </row>
    <row r="5" spans="1:36" ht="18.600000000000001">
      <c r="A5" s="1"/>
      <c r="B5" s="131">
        <v>1</v>
      </c>
      <c r="C5" s="229" t="s">
        <v>65</v>
      </c>
      <c r="D5" s="137">
        <f t="shared" ref="D5:D33" si="0">SUM(K5+Q5+W5)</f>
        <v>2169</v>
      </c>
      <c r="E5" s="138">
        <f t="shared" ref="E5:E33" si="1">SUM(D5)/15</f>
        <v>144.6</v>
      </c>
      <c r="F5" s="139">
        <v>140</v>
      </c>
      <c r="G5" s="139">
        <v>148</v>
      </c>
      <c r="H5" s="139">
        <v>148</v>
      </c>
      <c r="I5" s="139">
        <v>143</v>
      </c>
      <c r="J5" s="139">
        <v>144</v>
      </c>
      <c r="K5" s="137">
        <f t="shared" ref="K5:K33" si="2">SUM(F5:J5)</f>
        <v>723</v>
      </c>
      <c r="L5" s="139">
        <v>144</v>
      </c>
      <c r="M5" s="139">
        <v>148</v>
      </c>
      <c r="N5" s="139">
        <v>144</v>
      </c>
      <c r="O5" s="139">
        <v>144</v>
      </c>
      <c r="P5" s="139">
        <v>144</v>
      </c>
      <c r="Q5" s="137">
        <f t="shared" ref="Q5:Q33" si="3">SUM(L5:P5)</f>
        <v>724</v>
      </c>
      <c r="R5" s="139">
        <v>148</v>
      </c>
      <c r="S5" s="139">
        <v>135</v>
      </c>
      <c r="T5" s="139">
        <v>143</v>
      </c>
      <c r="U5" s="139">
        <v>148</v>
      </c>
      <c r="V5" s="139">
        <v>148</v>
      </c>
      <c r="W5" s="140">
        <f t="shared" ref="W5:W33" si="4">SUM(R5:V5)</f>
        <v>722</v>
      </c>
      <c r="X5" s="20"/>
      <c r="Y5" s="20"/>
      <c r="Z5" s="20"/>
      <c r="AA5" s="20"/>
      <c r="AB5" s="20"/>
      <c r="AC5" s="30"/>
      <c r="AD5" s="1"/>
      <c r="AE5" s="15"/>
      <c r="AF5" s="15"/>
      <c r="AG5" s="15"/>
      <c r="AH5" s="15"/>
      <c r="AI5" s="15"/>
      <c r="AJ5" s="15"/>
    </row>
    <row r="6" spans="1:36" ht="18.600000000000001">
      <c r="A6" s="1"/>
      <c r="B6" s="131">
        <v>2</v>
      </c>
      <c r="C6" s="230" t="s">
        <v>44</v>
      </c>
      <c r="D6" s="102">
        <f t="shared" si="0"/>
        <v>2084</v>
      </c>
      <c r="E6" s="112">
        <f t="shared" si="1"/>
        <v>138.93333333333334</v>
      </c>
      <c r="F6" s="103">
        <v>130</v>
      </c>
      <c r="G6" s="103">
        <v>144</v>
      </c>
      <c r="H6" s="103">
        <v>142</v>
      </c>
      <c r="I6" s="103">
        <v>128</v>
      </c>
      <c r="J6" s="103">
        <v>140</v>
      </c>
      <c r="K6" s="102">
        <f t="shared" si="2"/>
        <v>684</v>
      </c>
      <c r="L6" s="103">
        <v>144</v>
      </c>
      <c r="M6" s="103">
        <v>128</v>
      </c>
      <c r="N6" s="103">
        <v>144</v>
      </c>
      <c r="O6" s="103">
        <v>148</v>
      </c>
      <c r="P6" s="103">
        <v>140</v>
      </c>
      <c r="Q6" s="102">
        <f t="shared" si="3"/>
        <v>704</v>
      </c>
      <c r="R6" s="215">
        <v>140</v>
      </c>
      <c r="S6" s="103">
        <v>148</v>
      </c>
      <c r="T6" s="103">
        <v>148</v>
      </c>
      <c r="U6" s="103">
        <v>128</v>
      </c>
      <c r="V6" s="103">
        <v>132</v>
      </c>
      <c r="W6" s="142">
        <f t="shared" si="4"/>
        <v>696</v>
      </c>
      <c r="X6" s="20"/>
      <c r="Y6" s="20"/>
      <c r="Z6" s="20"/>
      <c r="AA6" s="20"/>
      <c r="AB6" s="20"/>
      <c r="AC6" s="30"/>
      <c r="AD6" s="1"/>
      <c r="AE6" s="15"/>
      <c r="AF6" s="15"/>
      <c r="AG6" s="15"/>
      <c r="AH6" s="15"/>
      <c r="AI6" s="15"/>
      <c r="AJ6" s="15"/>
    </row>
    <row r="7" spans="1:36" ht="18.600000000000001">
      <c r="A7" s="1"/>
      <c r="B7" s="131">
        <v>3</v>
      </c>
      <c r="C7" s="141" t="s">
        <v>67</v>
      </c>
      <c r="D7" s="102">
        <f t="shared" si="0"/>
        <v>2054</v>
      </c>
      <c r="E7" s="112">
        <f t="shared" si="1"/>
        <v>136.93333333333334</v>
      </c>
      <c r="F7" s="103">
        <v>120</v>
      </c>
      <c r="G7" s="103">
        <v>143</v>
      </c>
      <c r="H7" s="103">
        <v>144</v>
      </c>
      <c r="I7" s="103">
        <v>141</v>
      </c>
      <c r="J7" s="103">
        <v>145</v>
      </c>
      <c r="K7" s="102">
        <f t="shared" si="2"/>
        <v>693</v>
      </c>
      <c r="L7" s="103">
        <v>144</v>
      </c>
      <c r="M7" s="103">
        <v>136</v>
      </c>
      <c r="N7" s="103">
        <v>118</v>
      </c>
      <c r="O7" s="103">
        <v>126</v>
      </c>
      <c r="P7" s="103">
        <v>144</v>
      </c>
      <c r="Q7" s="102">
        <f t="shared" si="3"/>
        <v>668</v>
      </c>
      <c r="R7" s="215">
        <v>140</v>
      </c>
      <c r="S7" s="103">
        <v>140</v>
      </c>
      <c r="T7" s="103">
        <v>144</v>
      </c>
      <c r="U7" s="103">
        <v>129</v>
      </c>
      <c r="V7" s="103">
        <v>140</v>
      </c>
      <c r="W7" s="142">
        <f t="shared" si="4"/>
        <v>693</v>
      </c>
      <c r="X7" s="20"/>
      <c r="Y7" s="20"/>
      <c r="Z7" s="20"/>
      <c r="AA7" s="20"/>
      <c r="AB7" s="20"/>
      <c r="AC7" s="30"/>
      <c r="AD7" s="1"/>
      <c r="AE7" s="15"/>
      <c r="AF7" s="15"/>
      <c r="AG7" s="15"/>
      <c r="AH7" s="15"/>
      <c r="AI7" s="15"/>
      <c r="AJ7" s="15"/>
    </row>
    <row r="8" spans="1:36" ht="18.600000000000001">
      <c r="A8" s="1"/>
      <c r="B8" s="131">
        <v>4</v>
      </c>
      <c r="C8" s="141" t="s">
        <v>43</v>
      </c>
      <c r="D8" s="102">
        <f t="shared" si="0"/>
        <v>2005</v>
      </c>
      <c r="E8" s="112">
        <f t="shared" si="1"/>
        <v>133.66666666666666</v>
      </c>
      <c r="F8" s="103">
        <v>116</v>
      </c>
      <c r="G8" s="103">
        <v>129</v>
      </c>
      <c r="H8" s="103">
        <v>144</v>
      </c>
      <c r="I8" s="103">
        <v>147</v>
      </c>
      <c r="J8" s="103">
        <v>127</v>
      </c>
      <c r="K8" s="102">
        <f t="shared" si="2"/>
        <v>663</v>
      </c>
      <c r="L8" s="103">
        <v>147</v>
      </c>
      <c r="M8" s="103">
        <v>137</v>
      </c>
      <c r="N8" s="103">
        <v>130</v>
      </c>
      <c r="O8" s="103">
        <v>133</v>
      </c>
      <c r="P8" s="103">
        <v>148</v>
      </c>
      <c r="Q8" s="102">
        <f t="shared" si="3"/>
        <v>695</v>
      </c>
      <c r="R8" s="103">
        <v>140</v>
      </c>
      <c r="S8" s="103">
        <v>103</v>
      </c>
      <c r="T8" s="103">
        <v>142</v>
      </c>
      <c r="U8" s="103">
        <v>140</v>
      </c>
      <c r="V8" s="103">
        <v>122</v>
      </c>
      <c r="W8" s="142">
        <f t="shared" si="4"/>
        <v>647</v>
      </c>
      <c r="X8" s="20"/>
      <c r="Y8" s="20"/>
      <c r="Z8" s="20"/>
      <c r="AA8" s="20"/>
      <c r="AB8" s="20"/>
      <c r="AC8" s="30"/>
      <c r="AD8" s="1"/>
      <c r="AE8" s="15"/>
      <c r="AF8" s="15"/>
      <c r="AG8" s="15"/>
      <c r="AH8" s="15"/>
      <c r="AI8" s="15"/>
      <c r="AJ8" s="15"/>
    </row>
    <row r="9" spans="1:36" ht="18.600000000000001">
      <c r="A9" s="1" t="s">
        <v>38</v>
      </c>
      <c r="B9" s="131">
        <v>5</v>
      </c>
      <c r="C9" s="141" t="s">
        <v>3</v>
      </c>
      <c r="D9" s="102">
        <f t="shared" si="0"/>
        <v>1952</v>
      </c>
      <c r="E9" s="112">
        <f t="shared" si="1"/>
        <v>130.13333333333333</v>
      </c>
      <c r="F9" s="103">
        <v>129</v>
      </c>
      <c r="G9" s="103">
        <v>128</v>
      </c>
      <c r="H9" s="103">
        <v>126</v>
      </c>
      <c r="I9" s="103">
        <v>126</v>
      </c>
      <c r="J9" s="103">
        <v>114</v>
      </c>
      <c r="K9" s="102">
        <f t="shared" si="2"/>
        <v>623</v>
      </c>
      <c r="L9" s="103">
        <v>128</v>
      </c>
      <c r="M9" s="103">
        <v>127</v>
      </c>
      <c r="N9" s="103">
        <v>130</v>
      </c>
      <c r="O9" s="103">
        <v>129</v>
      </c>
      <c r="P9" s="103">
        <v>129</v>
      </c>
      <c r="Q9" s="102">
        <f t="shared" si="3"/>
        <v>643</v>
      </c>
      <c r="R9" s="103">
        <v>142</v>
      </c>
      <c r="S9" s="103">
        <v>140</v>
      </c>
      <c r="T9" s="103">
        <v>140</v>
      </c>
      <c r="U9" s="103">
        <v>136</v>
      </c>
      <c r="V9" s="103">
        <v>128</v>
      </c>
      <c r="W9" s="142">
        <f t="shared" si="4"/>
        <v>686</v>
      </c>
      <c r="X9" s="20"/>
      <c r="Y9" s="20"/>
      <c r="Z9" s="20"/>
      <c r="AA9" s="20"/>
      <c r="AB9" s="20"/>
      <c r="AC9" s="30"/>
      <c r="AD9" s="1"/>
      <c r="AE9" s="15"/>
      <c r="AF9" s="15"/>
      <c r="AG9" s="15"/>
      <c r="AH9" s="15"/>
      <c r="AI9" s="15"/>
      <c r="AJ9" s="15"/>
    </row>
    <row r="10" spans="1:36" ht="18.600000000000001">
      <c r="A10" s="1"/>
      <c r="B10" s="131">
        <v>6</v>
      </c>
      <c r="C10" s="141" t="s">
        <v>18</v>
      </c>
      <c r="D10" s="102">
        <f t="shared" si="0"/>
        <v>1949</v>
      </c>
      <c r="E10" s="112">
        <f t="shared" si="1"/>
        <v>129.93333333333334</v>
      </c>
      <c r="F10" s="103">
        <v>129</v>
      </c>
      <c r="G10" s="103">
        <v>140</v>
      </c>
      <c r="H10" s="103">
        <v>132</v>
      </c>
      <c r="I10" s="103">
        <v>140</v>
      </c>
      <c r="J10" s="103">
        <v>124</v>
      </c>
      <c r="K10" s="102">
        <f t="shared" si="2"/>
        <v>665</v>
      </c>
      <c r="L10" s="103">
        <v>109</v>
      </c>
      <c r="M10" s="103">
        <v>132</v>
      </c>
      <c r="N10" s="103">
        <v>128</v>
      </c>
      <c r="O10" s="103">
        <v>126</v>
      </c>
      <c r="P10" s="103">
        <v>118</v>
      </c>
      <c r="Q10" s="102">
        <f t="shared" si="3"/>
        <v>613</v>
      </c>
      <c r="R10" s="103">
        <v>140</v>
      </c>
      <c r="S10" s="103">
        <v>143</v>
      </c>
      <c r="T10" s="103">
        <v>118</v>
      </c>
      <c r="U10" s="103">
        <v>126</v>
      </c>
      <c r="V10" s="103">
        <v>144</v>
      </c>
      <c r="W10" s="142">
        <f t="shared" si="4"/>
        <v>671</v>
      </c>
      <c r="X10" s="20"/>
      <c r="Y10" s="20"/>
      <c r="Z10" s="20"/>
      <c r="AA10" s="20"/>
      <c r="AB10" s="20"/>
      <c r="AC10" s="30"/>
      <c r="AD10" s="1"/>
      <c r="AE10" s="15"/>
      <c r="AF10" s="15"/>
      <c r="AG10" s="15"/>
      <c r="AH10" s="15"/>
      <c r="AI10" s="15"/>
      <c r="AJ10" s="15"/>
    </row>
    <row r="11" spans="1:36" ht="19.2">
      <c r="A11" s="1"/>
      <c r="B11" s="131">
        <v>7</v>
      </c>
      <c r="C11" s="251" t="s">
        <v>4</v>
      </c>
      <c r="D11" s="102">
        <f t="shared" si="0"/>
        <v>1918</v>
      </c>
      <c r="E11" s="112">
        <f t="shared" si="1"/>
        <v>127.86666666666666</v>
      </c>
      <c r="F11" s="267">
        <v>140</v>
      </c>
      <c r="G11" s="267">
        <v>128</v>
      </c>
      <c r="H11" s="267">
        <v>140</v>
      </c>
      <c r="I11" s="267">
        <v>140</v>
      </c>
      <c r="J11" s="267">
        <v>126</v>
      </c>
      <c r="K11" s="102">
        <f t="shared" si="2"/>
        <v>674</v>
      </c>
      <c r="L11" s="267">
        <v>129</v>
      </c>
      <c r="M11" s="267">
        <v>120</v>
      </c>
      <c r="N11" s="267">
        <v>130</v>
      </c>
      <c r="O11" s="267">
        <v>126</v>
      </c>
      <c r="P11" s="267">
        <v>111</v>
      </c>
      <c r="Q11" s="102">
        <f t="shared" si="3"/>
        <v>616</v>
      </c>
      <c r="R11" s="267">
        <v>128</v>
      </c>
      <c r="S11" s="267">
        <v>128</v>
      </c>
      <c r="T11" s="267">
        <v>132</v>
      </c>
      <c r="U11" s="267">
        <v>133</v>
      </c>
      <c r="V11" s="267">
        <v>107</v>
      </c>
      <c r="W11" s="142">
        <f t="shared" si="4"/>
        <v>628</v>
      </c>
      <c r="X11" s="20"/>
      <c r="Y11" s="20"/>
      <c r="Z11" s="20"/>
      <c r="AA11" s="20"/>
      <c r="AB11" s="20"/>
      <c r="AC11" s="30"/>
      <c r="AD11" s="1"/>
      <c r="AE11" s="15"/>
      <c r="AF11" s="15"/>
      <c r="AG11" s="15"/>
      <c r="AH11" s="15"/>
      <c r="AI11" s="15"/>
      <c r="AJ11" s="15"/>
    </row>
    <row r="12" spans="1:36" ht="18.600000000000001">
      <c r="A12" s="1"/>
      <c r="B12" s="131">
        <v>8</v>
      </c>
      <c r="C12" s="141" t="s">
        <v>70</v>
      </c>
      <c r="D12" s="102">
        <f t="shared" si="0"/>
        <v>1915</v>
      </c>
      <c r="E12" s="112">
        <f t="shared" si="1"/>
        <v>127.66666666666667</v>
      </c>
      <c r="F12" s="103">
        <v>128</v>
      </c>
      <c r="G12" s="103">
        <v>124</v>
      </c>
      <c r="H12" s="103">
        <v>140</v>
      </c>
      <c r="I12" s="103">
        <v>128</v>
      </c>
      <c r="J12" s="103">
        <v>128</v>
      </c>
      <c r="K12" s="102">
        <f t="shared" si="2"/>
        <v>648</v>
      </c>
      <c r="L12" s="103">
        <v>130</v>
      </c>
      <c r="M12" s="103">
        <v>108</v>
      </c>
      <c r="N12" s="103">
        <v>127</v>
      </c>
      <c r="O12" s="103">
        <v>115</v>
      </c>
      <c r="P12" s="103">
        <v>140</v>
      </c>
      <c r="Q12" s="102">
        <f t="shared" si="3"/>
        <v>620</v>
      </c>
      <c r="R12" s="215">
        <v>140</v>
      </c>
      <c r="S12" s="103">
        <v>144</v>
      </c>
      <c r="T12" s="103">
        <v>132</v>
      </c>
      <c r="U12" s="103">
        <v>108</v>
      </c>
      <c r="V12" s="103">
        <v>123</v>
      </c>
      <c r="W12" s="142">
        <f t="shared" si="4"/>
        <v>647</v>
      </c>
      <c r="X12" s="20"/>
      <c r="Y12" s="20"/>
      <c r="Z12" s="20"/>
      <c r="AA12" s="20"/>
      <c r="AB12" s="20"/>
      <c r="AC12" s="30"/>
      <c r="AD12" s="1"/>
      <c r="AE12" s="15"/>
      <c r="AF12" s="15"/>
      <c r="AG12" s="15"/>
      <c r="AH12" s="15"/>
      <c r="AI12" s="15"/>
      <c r="AJ12" s="15"/>
    </row>
    <row r="13" spans="1:36" ht="18.600000000000001">
      <c r="A13" s="1"/>
      <c r="B13" s="131">
        <v>9</v>
      </c>
      <c r="C13" s="141" t="s">
        <v>68</v>
      </c>
      <c r="D13" s="102">
        <f t="shared" si="0"/>
        <v>1910</v>
      </c>
      <c r="E13" s="112">
        <f t="shared" si="1"/>
        <v>127.33333333333333</v>
      </c>
      <c r="F13" s="103">
        <v>126</v>
      </c>
      <c r="G13" s="103">
        <v>127</v>
      </c>
      <c r="H13" s="103">
        <v>127</v>
      </c>
      <c r="I13" s="103">
        <v>127</v>
      </c>
      <c r="J13" s="103">
        <v>127</v>
      </c>
      <c r="K13" s="102">
        <f t="shared" si="2"/>
        <v>634</v>
      </c>
      <c r="L13" s="103">
        <v>127</v>
      </c>
      <c r="M13" s="103">
        <v>140</v>
      </c>
      <c r="N13" s="103">
        <v>118</v>
      </c>
      <c r="O13" s="103">
        <v>122</v>
      </c>
      <c r="P13" s="103">
        <v>129</v>
      </c>
      <c r="Q13" s="102">
        <f t="shared" si="3"/>
        <v>636</v>
      </c>
      <c r="R13" s="103">
        <v>123</v>
      </c>
      <c r="S13" s="103">
        <v>132</v>
      </c>
      <c r="T13" s="103">
        <v>124</v>
      </c>
      <c r="U13" s="103">
        <v>126</v>
      </c>
      <c r="V13" s="103">
        <v>135</v>
      </c>
      <c r="W13" s="142">
        <f t="shared" si="4"/>
        <v>640</v>
      </c>
      <c r="X13" s="20"/>
      <c r="Y13" s="20"/>
      <c r="Z13" s="20"/>
      <c r="AA13" s="20"/>
      <c r="AB13" s="20"/>
      <c r="AC13" s="30"/>
      <c r="AD13" s="1"/>
      <c r="AE13" s="15"/>
      <c r="AF13" s="15"/>
      <c r="AG13" s="15"/>
      <c r="AH13" s="15"/>
      <c r="AI13" s="15"/>
      <c r="AJ13" s="15"/>
    </row>
    <row r="14" spans="1:36" ht="18.600000000000001">
      <c r="A14" s="1"/>
      <c r="B14" s="131">
        <v>10</v>
      </c>
      <c r="C14" s="141" t="s">
        <v>69</v>
      </c>
      <c r="D14" s="102">
        <f t="shared" si="0"/>
        <v>1909</v>
      </c>
      <c r="E14" s="112">
        <f t="shared" si="1"/>
        <v>127.26666666666667</v>
      </c>
      <c r="F14" s="103">
        <v>121</v>
      </c>
      <c r="G14" s="103">
        <v>107</v>
      </c>
      <c r="H14" s="103">
        <v>128</v>
      </c>
      <c r="I14" s="103">
        <v>126</v>
      </c>
      <c r="J14" s="103">
        <v>144</v>
      </c>
      <c r="K14" s="102">
        <f t="shared" si="2"/>
        <v>626</v>
      </c>
      <c r="L14" s="103">
        <v>122</v>
      </c>
      <c r="M14" s="103">
        <v>116</v>
      </c>
      <c r="N14" s="103">
        <v>140</v>
      </c>
      <c r="O14" s="103">
        <v>132</v>
      </c>
      <c r="P14" s="103">
        <v>125</v>
      </c>
      <c r="Q14" s="102">
        <f t="shared" si="3"/>
        <v>635</v>
      </c>
      <c r="R14" s="215">
        <v>127</v>
      </c>
      <c r="S14" s="215">
        <v>140</v>
      </c>
      <c r="T14" s="215">
        <v>126</v>
      </c>
      <c r="U14" s="215">
        <v>124</v>
      </c>
      <c r="V14" s="103">
        <v>131</v>
      </c>
      <c r="W14" s="142">
        <f t="shared" si="4"/>
        <v>648</v>
      </c>
      <c r="X14" s="20"/>
      <c r="Y14" s="20"/>
      <c r="Z14" s="20"/>
      <c r="AA14" s="20"/>
      <c r="AB14" s="20"/>
      <c r="AC14" s="30"/>
      <c r="AD14" s="1"/>
      <c r="AE14" s="15"/>
      <c r="AF14" s="15"/>
      <c r="AG14" s="15"/>
      <c r="AH14" s="15"/>
      <c r="AI14" s="15"/>
      <c r="AJ14" s="15"/>
    </row>
    <row r="15" spans="1:36" ht="18.600000000000001">
      <c r="A15" s="1"/>
      <c r="B15" s="131">
        <v>11</v>
      </c>
      <c r="C15" s="141" t="s">
        <v>56</v>
      </c>
      <c r="D15" s="102">
        <f t="shared" si="0"/>
        <v>1904</v>
      </c>
      <c r="E15" s="112">
        <f t="shared" si="1"/>
        <v>126.93333333333334</v>
      </c>
      <c r="F15" s="103">
        <v>127</v>
      </c>
      <c r="G15" s="103">
        <v>117</v>
      </c>
      <c r="H15" s="103">
        <v>110</v>
      </c>
      <c r="I15" s="103">
        <v>128</v>
      </c>
      <c r="J15" s="103">
        <v>140</v>
      </c>
      <c r="K15" s="102">
        <f t="shared" si="2"/>
        <v>622</v>
      </c>
      <c r="L15" s="103">
        <v>128</v>
      </c>
      <c r="M15" s="103">
        <v>129</v>
      </c>
      <c r="N15" s="103">
        <v>125</v>
      </c>
      <c r="O15" s="103">
        <v>129</v>
      </c>
      <c r="P15" s="103">
        <v>132</v>
      </c>
      <c r="Q15" s="102">
        <f t="shared" si="3"/>
        <v>643</v>
      </c>
      <c r="R15" s="103">
        <v>124</v>
      </c>
      <c r="S15" s="103">
        <v>131</v>
      </c>
      <c r="T15" s="103">
        <v>126</v>
      </c>
      <c r="U15" s="103">
        <v>128</v>
      </c>
      <c r="V15" s="103">
        <v>130</v>
      </c>
      <c r="W15" s="142">
        <f t="shared" si="4"/>
        <v>639</v>
      </c>
      <c r="X15" s="20"/>
      <c r="Y15" s="20"/>
      <c r="Z15" s="20"/>
      <c r="AA15" s="20"/>
      <c r="AB15" s="20"/>
      <c r="AC15" s="30"/>
      <c r="AD15" s="1"/>
      <c r="AE15" s="15"/>
      <c r="AF15" s="15"/>
      <c r="AG15" s="15"/>
      <c r="AH15" s="15"/>
      <c r="AI15" s="15"/>
      <c r="AJ15" s="15"/>
    </row>
    <row r="16" spans="1:36" ht="18.600000000000001">
      <c r="A16" s="1"/>
      <c r="B16" s="131">
        <v>12</v>
      </c>
      <c r="C16" s="141" t="s">
        <v>23</v>
      </c>
      <c r="D16" s="102">
        <f t="shared" si="0"/>
        <v>1899</v>
      </c>
      <c r="E16" s="112">
        <f t="shared" si="1"/>
        <v>126.6</v>
      </c>
      <c r="F16" s="103">
        <v>130</v>
      </c>
      <c r="G16" s="103">
        <v>110</v>
      </c>
      <c r="H16" s="103">
        <v>127</v>
      </c>
      <c r="I16" s="103">
        <v>134</v>
      </c>
      <c r="J16" s="103">
        <v>128</v>
      </c>
      <c r="K16" s="102">
        <f t="shared" si="2"/>
        <v>629</v>
      </c>
      <c r="L16" s="103">
        <v>144</v>
      </c>
      <c r="M16" s="103">
        <v>130</v>
      </c>
      <c r="N16" s="103">
        <v>125</v>
      </c>
      <c r="O16" s="103">
        <v>129</v>
      </c>
      <c r="P16" s="103">
        <v>120</v>
      </c>
      <c r="Q16" s="102">
        <f t="shared" si="3"/>
        <v>648</v>
      </c>
      <c r="R16" s="103">
        <v>133</v>
      </c>
      <c r="S16" s="103">
        <v>140</v>
      </c>
      <c r="T16" s="103">
        <v>132</v>
      </c>
      <c r="U16" s="103">
        <v>108</v>
      </c>
      <c r="V16" s="103">
        <v>109</v>
      </c>
      <c r="W16" s="142">
        <f t="shared" si="4"/>
        <v>622</v>
      </c>
      <c r="X16" s="20"/>
      <c r="Y16" s="20"/>
      <c r="Z16" s="20"/>
      <c r="AA16" s="20"/>
      <c r="AB16" s="20"/>
      <c r="AC16" s="30"/>
      <c r="AD16" s="1"/>
      <c r="AE16" s="15"/>
      <c r="AF16" s="15"/>
      <c r="AG16" s="15"/>
      <c r="AH16" s="15"/>
      <c r="AI16" s="15"/>
      <c r="AJ16" s="15"/>
    </row>
    <row r="17" spans="1:36" ht="18.600000000000001">
      <c r="A17" s="1"/>
      <c r="B17" s="131">
        <v>13</v>
      </c>
      <c r="C17" s="141" t="s">
        <v>46</v>
      </c>
      <c r="D17" s="102">
        <f t="shared" si="0"/>
        <v>1893</v>
      </c>
      <c r="E17" s="112">
        <f t="shared" si="1"/>
        <v>126.2</v>
      </c>
      <c r="F17" s="103">
        <v>124</v>
      </c>
      <c r="G17" s="103">
        <v>125</v>
      </c>
      <c r="H17" s="103">
        <v>130</v>
      </c>
      <c r="I17" s="103">
        <v>125</v>
      </c>
      <c r="J17" s="103">
        <v>133</v>
      </c>
      <c r="K17" s="102">
        <f t="shared" si="2"/>
        <v>637</v>
      </c>
      <c r="L17" s="103">
        <v>122</v>
      </c>
      <c r="M17" s="103">
        <v>132</v>
      </c>
      <c r="N17" s="103">
        <v>132</v>
      </c>
      <c r="O17" s="103">
        <v>123</v>
      </c>
      <c r="P17" s="103">
        <v>114</v>
      </c>
      <c r="Q17" s="102">
        <f t="shared" si="3"/>
        <v>623</v>
      </c>
      <c r="R17" s="215">
        <v>130</v>
      </c>
      <c r="S17" s="103">
        <v>122</v>
      </c>
      <c r="T17" s="103">
        <v>130</v>
      </c>
      <c r="U17" s="103">
        <v>127</v>
      </c>
      <c r="V17" s="103">
        <v>124</v>
      </c>
      <c r="W17" s="142">
        <f t="shared" si="4"/>
        <v>633</v>
      </c>
      <c r="X17" s="20"/>
      <c r="Y17" s="20"/>
      <c r="Z17" s="20"/>
      <c r="AA17" s="20"/>
      <c r="AB17" s="20"/>
      <c r="AC17" s="30"/>
      <c r="AD17" s="1"/>
      <c r="AE17" s="15"/>
      <c r="AF17" s="15"/>
      <c r="AG17" s="15"/>
      <c r="AH17" s="15"/>
      <c r="AI17" s="15"/>
      <c r="AJ17" s="15"/>
    </row>
    <row r="18" spans="1:36" ht="18.600000000000001">
      <c r="A18" s="1"/>
      <c r="B18" s="131">
        <v>14</v>
      </c>
      <c r="C18" s="141" t="s">
        <v>21</v>
      </c>
      <c r="D18" s="102">
        <f t="shared" si="0"/>
        <v>1890</v>
      </c>
      <c r="E18" s="112">
        <f t="shared" si="1"/>
        <v>126</v>
      </c>
      <c r="F18" s="103">
        <v>115</v>
      </c>
      <c r="G18" s="103">
        <v>116</v>
      </c>
      <c r="H18" s="103">
        <v>128</v>
      </c>
      <c r="I18" s="103">
        <v>126</v>
      </c>
      <c r="J18" s="103">
        <v>143</v>
      </c>
      <c r="K18" s="102">
        <f t="shared" si="2"/>
        <v>628</v>
      </c>
      <c r="L18" s="103">
        <v>126</v>
      </c>
      <c r="M18" s="103">
        <v>121</v>
      </c>
      <c r="N18" s="103">
        <v>125</v>
      </c>
      <c r="O18" s="103">
        <v>127</v>
      </c>
      <c r="P18" s="103">
        <v>125</v>
      </c>
      <c r="Q18" s="102">
        <f t="shared" si="3"/>
        <v>624</v>
      </c>
      <c r="R18" s="215">
        <v>127</v>
      </c>
      <c r="S18" s="103">
        <v>126</v>
      </c>
      <c r="T18" s="103">
        <v>132</v>
      </c>
      <c r="U18" s="103">
        <v>124</v>
      </c>
      <c r="V18" s="103">
        <v>129</v>
      </c>
      <c r="W18" s="142">
        <f t="shared" si="4"/>
        <v>638</v>
      </c>
      <c r="X18" s="20"/>
      <c r="Y18" s="20"/>
      <c r="Z18" s="20"/>
      <c r="AA18" s="20"/>
      <c r="AB18" s="20"/>
      <c r="AC18" s="30"/>
      <c r="AD18" s="1"/>
      <c r="AE18" s="15"/>
      <c r="AF18" s="15"/>
      <c r="AG18" s="15"/>
      <c r="AH18" s="15"/>
      <c r="AI18" s="15"/>
      <c r="AJ18" s="15"/>
    </row>
    <row r="19" spans="1:36" ht="18.600000000000001">
      <c r="A19" s="1"/>
      <c r="B19" s="131">
        <v>15</v>
      </c>
      <c r="C19" s="141" t="s">
        <v>49</v>
      </c>
      <c r="D19" s="102">
        <f t="shared" si="0"/>
        <v>1858</v>
      </c>
      <c r="E19" s="112">
        <f t="shared" si="1"/>
        <v>123.86666666666666</v>
      </c>
      <c r="F19" s="103">
        <v>121</v>
      </c>
      <c r="G19" s="103">
        <v>126</v>
      </c>
      <c r="H19" s="103">
        <v>123</v>
      </c>
      <c r="I19" s="103">
        <v>120</v>
      </c>
      <c r="J19" s="103">
        <v>127</v>
      </c>
      <c r="K19" s="102">
        <f t="shared" si="2"/>
        <v>617</v>
      </c>
      <c r="L19" s="103">
        <v>126</v>
      </c>
      <c r="M19" s="103">
        <v>112</v>
      </c>
      <c r="N19" s="103">
        <v>144</v>
      </c>
      <c r="O19" s="103">
        <v>132</v>
      </c>
      <c r="P19" s="103">
        <v>126</v>
      </c>
      <c r="Q19" s="102">
        <f t="shared" si="3"/>
        <v>640</v>
      </c>
      <c r="R19" s="215">
        <v>106</v>
      </c>
      <c r="S19" s="103">
        <v>114</v>
      </c>
      <c r="T19" s="103">
        <v>120</v>
      </c>
      <c r="U19" s="103">
        <v>132</v>
      </c>
      <c r="V19" s="103">
        <v>129</v>
      </c>
      <c r="W19" s="142">
        <f t="shared" si="4"/>
        <v>601</v>
      </c>
      <c r="X19" s="20"/>
      <c r="Y19" s="20"/>
      <c r="Z19" s="20"/>
      <c r="AA19" s="20"/>
      <c r="AB19" s="20"/>
      <c r="AC19" s="30"/>
      <c r="AD19" s="1"/>
      <c r="AE19" s="15"/>
      <c r="AF19" s="15"/>
      <c r="AG19" s="15"/>
      <c r="AH19" s="15"/>
      <c r="AI19" s="15"/>
      <c r="AJ19" s="15"/>
    </row>
    <row r="20" spans="1:36" ht="18.600000000000001">
      <c r="A20" s="1"/>
      <c r="B20" s="131">
        <v>16</v>
      </c>
      <c r="C20" s="141" t="s">
        <v>39</v>
      </c>
      <c r="D20" s="102">
        <f t="shared" si="0"/>
        <v>1836</v>
      </c>
      <c r="E20" s="112">
        <f t="shared" si="1"/>
        <v>122.4</v>
      </c>
      <c r="F20" s="103">
        <v>115</v>
      </c>
      <c r="G20" s="103">
        <v>125</v>
      </c>
      <c r="H20" s="103">
        <v>128</v>
      </c>
      <c r="I20" s="103">
        <v>125</v>
      </c>
      <c r="J20" s="103">
        <v>124</v>
      </c>
      <c r="K20" s="102">
        <f t="shared" si="2"/>
        <v>617</v>
      </c>
      <c r="L20" s="103">
        <v>123</v>
      </c>
      <c r="M20" s="103">
        <v>114</v>
      </c>
      <c r="N20" s="103">
        <v>124</v>
      </c>
      <c r="O20" s="103">
        <v>118</v>
      </c>
      <c r="P20" s="103">
        <v>127</v>
      </c>
      <c r="Q20" s="102">
        <f t="shared" si="3"/>
        <v>606</v>
      </c>
      <c r="R20" s="215">
        <v>127</v>
      </c>
      <c r="S20" s="103">
        <v>131</v>
      </c>
      <c r="T20" s="103">
        <v>134</v>
      </c>
      <c r="U20" s="103">
        <v>109</v>
      </c>
      <c r="V20" s="103">
        <v>112</v>
      </c>
      <c r="W20" s="142">
        <f t="shared" si="4"/>
        <v>613</v>
      </c>
      <c r="X20" s="20"/>
      <c r="Y20" s="20"/>
      <c r="Z20" s="20"/>
      <c r="AA20" s="20"/>
      <c r="AB20" s="20"/>
      <c r="AC20" s="30"/>
      <c r="AD20" s="1"/>
      <c r="AE20" s="15"/>
      <c r="AF20" s="15"/>
      <c r="AG20" s="15"/>
      <c r="AH20" s="15"/>
      <c r="AI20" s="15"/>
      <c r="AJ20" s="15"/>
    </row>
    <row r="21" spans="1:36" ht="18.600000000000001">
      <c r="A21" s="1"/>
      <c r="B21" s="131">
        <v>17</v>
      </c>
      <c r="C21" s="141" t="s">
        <v>47</v>
      </c>
      <c r="D21" s="102">
        <f t="shared" si="0"/>
        <v>1829</v>
      </c>
      <c r="E21" s="112">
        <f t="shared" si="1"/>
        <v>121.93333333333334</v>
      </c>
      <c r="F21" s="103">
        <v>126</v>
      </c>
      <c r="G21" s="103">
        <v>127</v>
      </c>
      <c r="H21" s="103">
        <v>125</v>
      </c>
      <c r="I21" s="103">
        <v>106</v>
      </c>
      <c r="J21" s="103">
        <v>124</v>
      </c>
      <c r="K21" s="102">
        <f t="shared" si="2"/>
        <v>608</v>
      </c>
      <c r="L21" s="103">
        <v>126</v>
      </c>
      <c r="M21" s="103">
        <v>124</v>
      </c>
      <c r="N21" s="103">
        <v>135</v>
      </c>
      <c r="O21" s="103">
        <v>108</v>
      </c>
      <c r="P21" s="103">
        <v>126</v>
      </c>
      <c r="Q21" s="102">
        <f t="shared" si="3"/>
        <v>619</v>
      </c>
      <c r="R21" s="215">
        <v>114</v>
      </c>
      <c r="S21" s="215">
        <v>127</v>
      </c>
      <c r="T21" s="215">
        <v>127</v>
      </c>
      <c r="U21" s="215">
        <v>108</v>
      </c>
      <c r="V21" s="103">
        <v>126</v>
      </c>
      <c r="W21" s="142">
        <f t="shared" si="4"/>
        <v>602</v>
      </c>
      <c r="X21" s="20"/>
      <c r="Y21" s="20"/>
      <c r="Z21" s="20"/>
      <c r="AA21" s="20"/>
      <c r="AB21" s="20"/>
      <c r="AC21" s="30"/>
      <c r="AD21" s="1"/>
      <c r="AE21" s="15"/>
      <c r="AF21" s="15"/>
      <c r="AG21" s="15"/>
      <c r="AH21" s="15"/>
      <c r="AI21" s="15"/>
      <c r="AJ21" s="15"/>
    </row>
    <row r="22" spans="1:36" ht="18.600000000000001">
      <c r="A22" s="1"/>
      <c r="B22" s="131">
        <v>18</v>
      </c>
      <c r="C22" s="141" t="s">
        <v>22</v>
      </c>
      <c r="D22" s="102">
        <f t="shared" si="0"/>
        <v>1775</v>
      </c>
      <c r="E22" s="112">
        <f t="shared" si="1"/>
        <v>118.33333333333333</v>
      </c>
      <c r="F22" s="103">
        <v>117</v>
      </c>
      <c r="G22" s="103">
        <v>113</v>
      </c>
      <c r="H22" s="103">
        <v>123</v>
      </c>
      <c r="I22" s="103">
        <v>125</v>
      </c>
      <c r="J22" s="103">
        <v>131</v>
      </c>
      <c r="K22" s="102">
        <f t="shared" si="2"/>
        <v>609</v>
      </c>
      <c r="L22" s="103">
        <v>128</v>
      </c>
      <c r="M22" s="103">
        <v>115</v>
      </c>
      <c r="N22" s="103">
        <v>133</v>
      </c>
      <c r="O22" s="103">
        <v>106</v>
      </c>
      <c r="P22" s="103">
        <v>112</v>
      </c>
      <c r="Q22" s="102">
        <f t="shared" si="3"/>
        <v>594</v>
      </c>
      <c r="R22" s="215">
        <v>115</v>
      </c>
      <c r="S22" s="103">
        <v>109</v>
      </c>
      <c r="T22" s="103">
        <v>98</v>
      </c>
      <c r="U22" s="103">
        <v>126</v>
      </c>
      <c r="V22" s="103">
        <v>124</v>
      </c>
      <c r="W22" s="142">
        <f t="shared" si="4"/>
        <v>572</v>
      </c>
      <c r="X22" s="20"/>
      <c r="Y22" s="20"/>
      <c r="Z22" s="20"/>
      <c r="AA22" s="20"/>
      <c r="AB22" s="20"/>
      <c r="AC22" s="30"/>
      <c r="AD22" s="1"/>
      <c r="AE22" s="15"/>
      <c r="AF22" s="15"/>
      <c r="AG22" s="15"/>
      <c r="AH22" s="15"/>
      <c r="AI22" s="15"/>
      <c r="AJ22" s="15"/>
    </row>
    <row r="23" spans="1:36" ht="18.600000000000001">
      <c r="A23" s="1"/>
      <c r="B23" s="131">
        <v>19</v>
      </c>
      <c r="C23" s="143" t="s">
        <v>24</v>
      </c>
      <c r="D23" s="102">
        <f t="shared" si="0"/>
        <v>1742</v>
      </c>
      <c r="E23" s="112">
        <f t="shared" si="1"/>
        <v>116.13333333333334</v>
      </c>
      <c r="F23" s="103">
        <v>108</v>
      </c>
      <c r="G23" s="103">
        <v>121</v>
      </c>
      <c r="H23" s="103">
        <v>107</v>
      </c>
      <c r="I23" s="103">
        <v>116</v>
      </c>
      <c r="J23" s="103">
        <v>116</v>
      </c>
      <c r="K23" s="102">
        <f t="shared" si="2"/>
        <v>568</v>
      </c>
      <c r="L23" s="103">
        <v>108</v>
      </c>
      <c r="M23" s="103">
        <v>112</v>
      </c>
      <c r="N23" s="103">
        <v>104</v>
      </c>
      <c r="O23" s="103">
        <v>120</v>
      </c>
      <c r="P23" s="103">
        <v>109</v>
      </c>
      <c r="Q23" s="102">
        <f t="shared" si="3"/>
        <v>553</v>
      </c>
      <c r="R23" s="215">
        <v>107</v>
      </c>
      <c r="S23" s="103">
        <v>127</v>
      </c>
      <c r="T23" s="103">
        <v>140</v>
      </c>
      <c r="U23" s="103">
        <v>122</v>
      </c>
      <c r="V23" s="103">
        <v>125</v>
      </c>
      <c r="W23" s="142">
        <f t="shared" si="4"/>
        <v>621</v>
      </c>
      <c r="X23" s="20"/>
      <c r="Y23" s="20"/>
      <c r="Z23" s="20"/>
      <c r="AA23" s="20"/>
      <c r="AB23" s="20"/>
      <c r="AC23" s="30"/>
      <c r="AD23" s="1"/>
      <c r="AE23" s="15"/>
      <c r="AF23" s="15"/>
      <c r="AG23" s="15"/>
      <c r="AH23" s="15"/>
      <c r="AI23" s="15"/>
      <c r="AJ23" s="15"/>
    </row>
    <row r="24" spans="1:36" ht="18.600000000000001">
      <c r="A24" s="1"/>
      <c r="B24" s="131">
        <v>20</v>
      </c>
      <c r="C24" s="141" t="s">
        <v>27</v>
      </c>
      <c r="D24" s="102">
        <f t="shared" si="0"/>
        <v>1742</v>
      </c>
      <c r="E24" s="112">
        <f t="shared" si="1"/>
        <v>116.13333333333334</v>
      </c>
      <c r="F24" s="103">
        <v>104</v>
      </c>
      <c r="G24" s="103">
        <v>126</v>
      </c>
      <c r="H24" s="103">
        <v>105</v>
      </c>
      <c r="I24" s="103">
        <v>124</v>
      </c>
      <c r="J24" s="103">
        <v>107</v>
      </c>
      <c r="K24" s="102">
        <f t="shared" si="2"/>
        <v>566</v>
      </c>
      <c r="L24" s="103">
        <v>126</v>
      </c>
      <c r="M24" s="103">
        <v>122</v>
      </c>
      <c r="N24" s="103">
        <v>129</v>
      </c>
      <c r="O24" s="103">
        <v>116</v>
      </c>
      <c r="P24" s="103">
        <v>127</v>
      </c>
      <c r="Q24" s="102">
        <f t="shared" si="3"/>
        <v>620</v>
      </c>
      <c r="R24" s="215">
        <v>109</v>
      </c>
      <c r="S24" s="103">
        <v>109</v>
      </c>
      <c r="T24" s="103">
        <v>113</v>
      </c>
      <c r="U24" s="103">
        <v>108</v>
      </c>
      <c r="V24" s="103">
        <v>117</v>
      </c>
      <c r="W24" s="142">
        <f t="shared" si="4"/>
        <v>556</v>
      </c>
      <c r="X24" s="20"/>
      <c r="Y24" s="20"/>
      <c r="Z24" s="20"/>
      <c r="AA24" s="20"/>
      <c r="AB24" s="20"/>
      <c r="AC24" s="30"/>
      <c r="AD24" s="1"/>
      <c r="AE24" s="15"/>
      <c r="AF24" s="15"/>
      <c r="AG24" s="15"/>
      <c r="AH24" s="15"/>
      <c r="AI24" s="15"/>
      <c r="AJ24" s="15"/>
    </row>
    <row r="25" spans="1:36" ht="18.600000000000001">
      <c r="A25" s="1"/>
      <c r="B25" s="131">
        <v>21</v>
      </c>
      <c r="C25" s="141" t="s">
        <v>32</v>
      </c>
      <c r="D25" s="102">
        <f t="shared" si="0"/>
        <v>1698</v>
      </c>
      <c r="E25" s="112">
        <f t="shared" si="1"/>
        <v>113.2</v>
      </c>
      <c r="F25" s="103">
        <v>108</v>
      </c>
      <c r="G25" s="103">
        <v>110</v>
      </c>
      <c r="H25" s="103">
        <v>106</v>
      </c>
      <c r="I25" s="103">
        <v>111</v>
      </c>
      <c r="J25" s="103">
        <v>124</v>
      </c>
      <c r="K25" s="102">
        <f t="shared" si="2"/>
        <v>559</v>
      </c>
      <c r="L25" s="103">
        <v>106</v>
      </c>
      <c r="M25" s="103">
        <v>121</v>
      </c>
      <c r="N25" s="103">
        <v>126</v>
      </c>
      <c r="O25" s="103">
        <v>121</v>
      </c>
      <c r="P25" s="103">
        <v>125</v>
      </c>
      <c r="Q25" s="102">
        <f t="shared" si="3"/>
        <v>599</v>
      </c>
      <c r="R25" s="215">
        <v>108</v>
      </c>
      <c r="S25" s="103">
        <v>75</v>
      </c>
      <c r="T25" s="103">
        <v>107</v>
      </c>
      <c r="U25" s="103">
        <v>125</v>
      </c>
      <c r="V25" s="103">
        <v>125</v>
      </c>
      <c r="W25" s="142">
        <f t="shared" si="4"/>
        <v>540</v>
      </c>
      <c r="X25" s="20"/>
      <c r="Y25" s="20"/>
      <c r="Z25" s="20"/>
      <c r="AA25" s="20"/>
      <c r="AB25" s="20"/>
      <c r="AC25" s="30"/>
      <c r="AD25" s="1"/>
      <c r="AE25" s="15"/>
      <c r="AF25" s="15"/>
      <c r="AG25" s="15"/>
      <c r="AH25" s="15"/>
      <c r="AI25" s="15"/>
      <c r="AJ25" s="15"/>
    </row>
    <row r="26" spans="1:36" ht="18.600000000000001">
      <c r="A26" s="1"/>
      <c r="B26" s="131">
        <v>22</v>
      </c>
      <c r="C26" s="141" t="s">
        <v>31</v>
      </c>
      <c r="D26" s="102">
        <f t="shared" si="0"/>
        <v>1696</v>
      </c>
      <c r="E26" s="112">
        <f t="shared" si="1"/>
        <v>113.06666666666666</v>
      </c>
      <c r="F26" s="103">
        <v>113</v>
      </c>
      <c r="G26" s="103">
        <v>119</v>
      </c>
      <c r="H26" s="103">
        <v>96</v>
      </c>
      <c r="I26" s="103">
        <v>124</v>
      </c>
      <c r="J26" s="103">
        <v>130</v>
      </c>
      <c r="K26" s="102">
        <f t="shared" si="2"/>
        <v>582</v>
      </c>
      <c r="L26" s="103">
        <v>108</v>
      </c>
      <c r="M26" s="103">
        <v>106</v>
      </c>
      <c r="N26" s="103">
        <v>112</v>
      </c>
      <c r="O26" s="103">
        <v>123</v>
      </c>
      <c r="P26" s="103">
        <v>95</v>
      </c>
      <c r="Q26" s="102">
        <f t="shared" si="3"/>
        <v>544</v>
      </c>
      <c r="R26" s="215">
        <v>113</v>
      </c>
      <c r="S26" s="103">
        <v>116</v>
      </c>
      <c r="T26" s="103">
        <v>88</v>
      </c>
      <c r="U26" s="103">
        <v>124</v>
      </c>
      <c r="V26" s="103">
        <v>129</v>
      </c>
      <c r="W26" s="142">
        <f t="shared" si="4"/>
        <v>570</v>
      </c>
      <c r="X26" s="20"/>
      <c r="Y26" s="20"/>
      <c r="Z26" s="20"/>
      <c r="AA26" s="20"/>
      <c r="AB26" s="20"/>
      <c r="AC26" s="30"/>
      <c r="AD26" s="1"/>
      <c r="AE26" s="15"/>
      <c r="AF26" s="15"/>
      <c r="AG26" s="15"/>
      <c r="AH26" s="15"/>
      <c r="AI26" s="15"/>
      <c r="AJ26" s="15"/>
    </row>
    <row r="27" spans="1:36" ht="18.600000000000001">
      <c r="A27" s="1"/>
      <c r="B27" s="131">
        <v>23</v>
      </c>
      <c r="C27" s="141" t="s">
        <v>28</v>
      </c>
      <c r="D27" s="102">
        <f t="shared" si="0"/>
        <v>1681</v>
      </c>
      <c r="E27" s="112">
        <f t="shared" si="1"/>
        <v>112.06666666666666</v>
      </c>
      <c r="F27" s="103">
        <v>106</v>
      </c>
      <c r="G27" s="103">
        <v>96</v>
      </c>
      <c r="H27" s="103">
        <v>106</v>
      </c>
      <c r="I27" s="103">
        <v>126</v>
      </c>
      <c r="J27" s="103">
        <v>113</v>
      </c>
      <c r="K27" s="102">
        <f t="shared" si="2"/>
        <v>547</v>
      </c>
      <c r="L27" s="103">
        <v>107</v>
      </c>
      <c r="M27" s="103">
        <v>111</v>
      </c>
      <c r="N27" s="103">
        <v>125</v>
      </c>
      <c r="O27" s="103">
        <v>123</v>
      </c>
      <c r="P27" s="103">
        <v>124</v>
      </c>
      <c r="Q27" s="102">
        <f t="shared" si="3"/>
        <v>590</v>
      </c>
      <c r="R27" s="215">
        <v>111</v>
      </c>
      <c r="S27" s="215">
        <v>107</v>
      </c>
      <c r="T27" s="215">
        <v>108</v>
      </c>
      <c r="U27" s="215">
        <v>111</v>
      </c>
      <c r="V27" s="103">
        <v>107</v>
      </c>
      <c r="W27" s="142">
        <f t="shared" si="4"/>
        <v>544</v>
      </c>
      <c r="X27" s="20"/>
      <c r="Y27" s="20"/>
      <c r="Z27" s="20"/>
      <c r="AA27" s="20"/>
      <c r="AB27" s="20"/>
      <c r="AC27" s="30"/>
      <c r="AD27" s="1"/>
      <c r="AE27" s="15"/>
      <c r="AF27" s="15"/>
      <c r="AG27" s="15"/>
      <c r="AH27" s="15"/>
      <c r="AI27" s="15"/>
      <c r="AJ27" s="15"/>
    </row>
    <row r="28" spans="1:36" ht="18.600000000000001">
      <c r="A28" s="1"/>
      <c r="B28" s="131">
        <v>24</v>
      </c>
      <c r="C28" s="141" t="s">
        <v>33</v>
      </c>
      <c r="D28" s="102">
        <f t="shared" si="0"/>
        <v>1575</v>
      </c>
      <c r="E28" s="112">
        <f t="shared" si="1"/>
        <v>105</v>
      </c>
      <c r="F28" s="103">
        <v>113</v>
      </c>
      <c r="G28" s="103">
        <v>82</v>
      </c>
      <c r="H28" s="103">
        <v>93</v>
      </c>
      <c r="I28" s="103">
        <v>112</v>
      </c>
      <c r="J28" s="103">
        <v>97</v>
      </c>
      <c r="K28" s="102">
        <f t="shared" si="2"/>
        <v>497</v>
      </c>
      <c r="L28" s="103">
        <v>115</v>
      </c>
      <c r="M28" s="103">
        <v>111</v>
      </c>
      <c r="N28" s="103">
        <v>102</v>
      </c>
      <c r="O28" s="103">
        <v>101</v>
      </c>
      <c r="P28" s="103">
        <v>110</v>
      </c>
      <c r="Q28" s="102">
        <f t="shared" si="3"/>
        <v>539</v>
      </c>
      <c r="R28" s="215">
        <v>109</v>
      </c>
      <c r="S28" s="103">
        <v>106</v>
      </c>
      <c r="T28" s="103">
        <v>117</v>
      </c>
      <c r="U28" s="103">
        <v>104</v>
      </c>
      <c r="V28" s="103">
        <v>103</v>
      </c>
      <c r="W28" s="142">
        <f t="shared" si="4"/>
        <v>539</v>
      </c>
      <c r="X28" s="20"/>
      <c r="Y28" s="20"/>
      <c r="Z28" s="20"/>
      <c r="AA28" s="20"/>
      <c r="AB28" s="20"/>
      <c r="AC28" s="30"/>
      <c r="AD28" s="1"/>
      <c r="AE28" s="15"/>
      <c r="AF28" s="15"/>
      <c r="AG28" s="15"/>
      <c r="AH28" s="15"/>
      <c r="AI28" s="15"/>
      <c r="AJ28" s="15"/>
    </row>
    <row r="29" spans="1:36" ht="18.600000000000001">
      <c r="A29" s="1"/>
      <c r="B29" s="131">
        <v>25</v>
      </c>
      <c r="C29" s="141" t="s">
        <v>30</v>
      </c>
      <c r="D29" s="102">
        <f t="shared" si="0"/>
        <v>1481</v>
      </c>
      <c r="E29" s="112">
        <f t="shared" si="1"/>
        <v>98.733333333333334</v>
      </c>
      <c r="F29" s="103">
        <v>106</v>
      </c>
      <c r="G29" s="103">
        <v>111</v>
      </c>
      <c r="H29" s="103">
        <v>90</v>
      </c>
      <c r="I29" s="103">
        <v>88</v>
      </c>
      <c r="J29" s="103">
        <v>99</v>
      </c>
      <c r="K29" s="102">
        <f t="shared" si="2"/>
        <v>494</v>
      </c>
      <c r="L29" s="103">
        <v>110</v>
      </c>
      <c r="M29" s="103">
        <v>103</v>
      </c>
      <c r="N29" s="103">
        <v>108</v>
      </c>
      <c r="O29" s="103">
        <v>97</v>
      </c>
      <c r="P29" s="103">
        <v>85</v>
      </c>
      <c r="Q29" s="102">
        <f t="shared" si="3"/>
        <v>503</v>
      </c>
      <c r="R29" s="103">
        <v>95</v>
      </c>
      <c r="S29" s="103">
        <v>91</v>
      </c>
      <c r="T29" s="103">
        <v>106</v>
      </c>
      <c r="U29" s="103">
        <v>96</v>
      </c>
      <c r="V29" s="103">
        <v>96</v>
      </c>
      <c r="W29" s="142">
        <f t="shared" si="4"/>
        <v>484</v>
      </c>
      <c r="X29" s="20"/>
      <c r="Y29" s="20"/>
      <c r="Z29" s="20"/>
      <c r="AA29" s="20"/>
      <c r="AB29" s="20"/>
      <c r="AC29" s="30"/>
      <c r="AD29" s="1"/>
      <c r="AE29" s="15"/>
      <c r="AF29" s="15"/>
      <c r="AG29" s="15"/>
      <c r="AH29" s="15"/>
      <c r="AI29" s="15"/>
      <c r="AJ29" s="15"/>
    </row>
    <row r="30" spans="1:36" ht="18.600000000000001">
      <c r="A30" s="1"/>
      <c r="B30" s="131">
        <v>26</v>
      </c>
      <c r="C30" s="141" t="s">
        <v>19</v>
      </c>
      <c r="D30" s="102">
        <f t="shared" si="0"/>
        <v>0</v>
      </c>
      <c r="E30" s="112">
        <f t="shared" si="1"/>
        <v>0</v>
      </c>
      <c r="F30" s="103">
        <v>0</v>
      </c>
      <c r="G30" s="103">
        <v>0</v>
      </c>
      <c r="H30" s="103">
        <v>0</v>
      </c>
      <c r="I30" s="103">
        <v>0</v>
      </c>
      <c r="J30" s="103">
        <v>0</v>
      </c>
      <c r="K30" s="102">
        <f t="shared" si="2"/>
        <v>0</v>
      </c>
      <c r="L30" s="103">
        <v>0</v>
      </c>
      <c r="M30" s="103">
        <v>0</v>
      </c>
      <c r="N30" s="103">
        <v>0</v>
      </c>
      <c r="O30" s="103">
        <v>0</v>
      </c>
      <c r="P30" s="103">
        <v>0</v>
      </c>
      <c r="Q30" s="102">
        <f t="shared" si="3"/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v>0</v>
      </c>
      <c r="W30" s="142">
        <f t="shared" si="4"/>
        <v>0</v>
      </c>
      <c r="X30" s="20"/>
      <c r="Y30" s="20"/>
      <c r="Z30" s="20"/>
      <c r="AA30" s="20"/>
      <c r="AB30" s="20"/>
      <c r="AC30" s="30"/>
      <c r="AD30" s="1"/>
      <c r="AE30" s="15"/>
      <c r="AF30" s="15"/>
      <c r="AG30" s="15"/>
      <c r="AH30" s="15"/>
      <c r="AI30" s="15"/>
      <c r="AJ30" s="15"/>
    </row>
    <row r="31" spans="1:36" ht="18.600000000000001">
      <c r="A31" s="1"/>
      <c r="B31" s="131">
        <v>27</v>
      </c>
      <c r="C31" s="141" t="s">
        <v>25</v>
      </c>
      <c r="D31" s="102">
        <f t="shared" si="0"/>
        <v>0</v>
      </c>
      <c r="E31" s="112">
        <f t="shared" si="1"/>
        <v>0</v>
      </c>
      <c r="F31" s="103">
        <v>0</v>
      </c>
      <c r="G31" s="103">
        <v>0</v>
      </c>
      <c r="H31" s="103">
        <v>0</v>
      </c>
      <c r="I31" s="103">
        <v>0</v>
      </c>
      <c r="J31" s="103">
        <v>0</v>
      </c>
      <c r="K31" s="102">
        <f t="shared" si="2"/>
        <v>0</v>
      </c>
      <c r="L31" s="103">
        <v>0</v>
      </c>
      <c r="M31" s="103">
        <v>0</v>
      </c>
      <c r="N31" s="103">
        <v>0</v>
      </c>
      <c r="O31" s="103">
        <v>0</v>
      </c>
      <c r="P31" s="103">
        <v>0</v>
      </c>
      <c r="Q31" s="102">
        <f t="shared" si="3"/>
        <v>0</v>
      </c>
      <c r="R31" s="215">
        <v>0</v>
      </c>
      <c r="S31" s="103">
        <v>0</v>
      </c>
      <c r="T31" s="103">
        <v>0</v>
      </c>
      <c r="U31" s="103">
        <v>0</v>
      </c>
      <c r="V31" s="103">
        <v>0</v>
      </c>
      <c r="W31" s="142">
        <f t="shared" si="4"/>
        <v>0</v>
      </c>
      <c r="X31" s="1"/>
      <c r="Y31" s="1"/>
      <c r="Z31" s="1"/>
      <c r="AA31" s="1"/>
      <c r="AB31" s="1"/>
      <c r="AC31" s="1"/>
      <c r="AD31" s="1"/>
      <c r="AE31" s="15"/>
      <c r="AF31" s="15"/>
      <c r="AG31" s="15"/>
      <c r="AH31" s="15"/>
      <c r="AI31" s="15"/>
      <c r="AJ31" s="15"/>
    </row>
    <row r="32" spans="1:36" ht="18.600000000000001">
      <c r="A32" s="1"/>
      <c r="B32" s="131">
        <v>28</v>
      </c>
      <c r="C32" s="141" t="s">
        <v>60</v>
      </c>
      <c r="D32" s="102">
        <f t="shared" si="0"/>
        <v>0</v>
      </c>
      <c r="E32" s="112">
        <f t="shared" si="1"/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102">
        <f t="shared" si="2"/>
        <v>0</v>
      </c>
      <c r="L32" s="103">
        <v>0</v>
      </c>
      <c r="M32" s="103">
        <v>0</v>
      </c>
      <c r="N32" s="103">
        <v>0</v>
      </c>
      <c r="O32" s="103">
        <v>0</v>
      </c>
      <c r="P32" s="103">
        <v>0</v>
      </c>
      <c r="Q32" s="102">
        <f t="shared" si="3"/>
        <v>0</v>
      </c>
      <c r="R32" s="215">
        <v>0</v>
      </c>
      <c r="S32" s="103">
        <v>0</v>
      </c>
      <c r="T32" s="103">
        <v>0</v>
      </c>
      <c r="U32" s="103">
        <v>0</v>
      </c>
      <c r="V32" s="103">
        <v>0</v>
      </c>
      <c r="W32" s="142">
        <f t="shared" si="4"/>
        <v>0</v>
      </c>
      <c r="X32" s="1"/>
      <c r="Y32" s="1"/>
      <c r="Z32" s="1"/>
      <c r="AA32" s="1"/>
      <c r="AB32" s="1"/>
      <c r="AC32" s="1"/>
      <c r="AD32" s="1"/>
      <c r="AE32" s="15"/>
      <c r="AF32" s="15"/>
      <c r="AG32" s="15"/>
      <c r="AH32" s="15"/>
      <c r="AI32" s="15"/>
      <c r="AJ32" s="15"/>
    </row>
    <row r="33" spans="1:36" ht="18.600000000000001">
      <c r="A33" s="1"/>
      <c r="B33" s="131">
        <v>29</v>
      </c>
      <c r="C33" s="144" t="s">
        <v>29</v>
      </c>
      <c r="D33" s="145">
        <f t="shared" si="0"/>
        <v>0</v>
      </c>
      <c r="E33" s="146">
        <f t="shared" si="1"/>
        <v>0</v>
      </c>
      <c r="F33" s="147">
        <v>0</v>
      </c>
      <c r="G33" s="147">
        <v>0</v>
      </c>
      <c r="H33" s="147">
        <v>0</v>
      </c>
      <c r="I33" s="147">
        <v>0</v>
      </c>
      <c r="J33" s="147">
        <v>0</v>
      </c>
      <c r="K33" s="145">
        <f t="shared" si="2"/>
        <v>0</v>
      </c>
      <c r="L33" s="147">
        <v>0</v>
      </c>
      <c r="M33" s="147">
        <v>0</v>
      </c>
      <c r="N33" s="147">
        <v>0</v>
      </c>
      <c r="O33" s="147">
        <v>0</v>
      </c>
      <c r="P33" s="147">
        <v>0</v>
      </c>
      <c r="Q33" s="145">
        <f t="shared" si="3"/>
        <v>0</v>
      </c>
      <c r="R33" s="147">
        <v>0</v>
      </c>
      <c r="S33" s="147">
        <v>0</v>
      </c>
      <c r="T33" s="147">
        <v>0</v>
      </c>
      <c r="U33" s="147">
        <v>0</v>
      </c>
      <c r="V33" s="147">
        <v>0</v>
      </c>
      <c r="W33" s="148">
        <f t="shared" si="4"/>
        <v>0</v>
      </c>
      <c r="X33" s="1"/>
      <c r="Y33" s="1"/>
      <c r="Z33" s="1"/>
      <c r="AA33" s="1"/>
      <c r="AB33" s="1"/>
      <c r="AC33" s="1"/>
      <c r="AD33" s="1"/>
      <c r="AE33" s="15"/>
      <c r="AF33" s="15"/>
      <c r="AG33" s="15"/>
      <c r="AH33" s="15"/>
      <c r="AI33" s="15"/>
      <c r="AJ33" s="15"/>
    </row>
    <row r="34" spans="1:36" ht="18.600000000000001">
      <c r="A34" s="1"/>
      <c r="B34" s="131"/>
      <c r="C34" s="250"/>
      <c r="D34" s="102"/>
      <c r="E34" s="112"/>
      <c r="F34" s="103"/>
      <c r="G34" s="103"/>
      <c r="H34" s="103"/>
      <c r="I34" s="103"/>
      <c r="J34" s="103"/>
      <c r="K34" s="102"/>
      <c r="L34" s="103"/>
      <c r="M34" s="103"/>
      <c r="N34" s="103"/>
      <c r="O34" s="103"/>
      <c r="P34" s="103"/>
      <c r="Q34" s="102"/>
      <c r="R34" s="215"/>
      <c r="S34" s="103"/>
      <c r="T34" s="103"/>
      <c r="U34" s="103"/>
      <c r="V34" s="103"/>
      <c r="W34" s="102"/>
      <c r="X34" s="1"/>
      <c r="Y34" s="1"/>
      <c r="Z34" s="1"/>
      <c r="AA34" s="1"/>
      <c r="AB34" s="1"/>
      <c r="AC34" s="1"/>
      <c r="AD34" s="1"/>
      <c r="AE34" s="15"/>
      <c r="AF34" s="15"/>
      <c r="AG34" s="15"/>
      <c r="AH34" s="15"/>
      <c r="AI34" s="15"/>
      <c r="AJ34" s="15"/>
    </row>
    <row r="35" spans="1:36" ht="18.600000000000001">
      <c r="A35" s="1"/>
      <c r="B35" s="131"/>
      <c r="C35" s="250"/>
      <c r="D35" s="102"/>
      <c r="E35" s="112"/>
      <c r="F35" s="103"/>
      <c r="G35" s="103"/>
      <c r="H35" s="103"/>
      <c r="I35" s="103"/>
      <c r="J35" s="103"/>
      <c r="K35" s="102"/>
      <c r="L35" s="103"/>
      <c r="M35" s="103"/>
      <c r="N35" s="103"/>
      <c r="O35" s="103"/>
      <c r="P35" s="103"/>
      <c r="Q35" s="102"/>
      <c r="R35" s="215"/>
      <c r="S35" s="103"/>
      <c r="T35" s="103"/>
      <c r="U35" s="103"/>
      <c r="V35" s="103"/>
      <c r="W35" s="102"/>
      <c r="X35" s="1"/>
      <c r="Y35" s="1"/>
      <c r="Z35" s="1"/>
      <c r="AA35" s="1"/>
      <c r="AB35" s="1"/>
      <c r="AC35" s="1"/>
      <c r="AD35" s="1"/>
      <c r="AE35" s="15"/>
      <c r="AF35" s="15"/>
      <c r="AG35" s="15"/>
      <c r="AH35" s="15"/>
      <c r="AI35" s="15"/>
      <c r="AJ35" s="15"/>
    </row>
    <row r="36" spans="1:36" ht="18.600000000000001">
      <c r="A36" s="1"/>
      <c r="B36" s="8"/>
      <c r="C36" s="18"/>
      <c r="D36" s="9"/>
      <c r="E36" s="22"/>
      <c r="F36" s="19"/>
      <c r="G36" s="19"/>
      <c r="H36" s="19"/>
      <c r="I36" s="19"/>
      <c r="J36" s="19"/>
      <c r="K36" s="9"/>
      <c r="L36" s="19"/>
      <c r="M36" s="19"/>
      <c r="N36" s="19"/>
      <c r="O36" s="19"/>
      <c r="P36" s="19"/>
      <c r="Q36" s="9"/>
      <c r="R36" s="7"/>
      <c r="S36" s="19"/>
      <c r="T36" s="19"/>
      <c r="U36" s="19"/>
      <c r="V36" s="19"/>
      <c r="W36" s="9"/>
      <c r="X36" s="1"/>
      <c r="Y36" s="1"/>
      <c r="Z36" s="1"/>
      <c r="AA36" s="1"/>
      <c r="AB36" s="1"/>
      <c r="AC36" s="1"/>
      <c r="AD36" s="1"/>
      <c r="AE36" s="15"/>
      <c r="AF36" s="15"/>
      <c r="AG36" s="15"/>
      <c r="AH36" s="15"/>
      <c r="AI36" s="15"/>
      <c r="AJ36" s="15"/>
    </row>
    <row r="37" spans="1:36" ht="18.600000000000001">
      <c r="A37" s="1"/>
      <c r="B37" s="23"/>
      <c r="C37" s="24"/>
      <c r="D37" s="25"/>
      <c r="E37" s="26"/>
      <c r="F37" s="27"/>
      <c r="G37" s="27"/>
      <c r="H37" s="27"/>
      <c r="I37" s="27"/>
      <c r="J37" s="27"/>
      <c r="K37" s="25"/>
      <c r="L37" s="27"/>
      <c r="M37" s="27"/>
      <c r="N37" s="27"/>
      <c r="O37" s="27"/>
      <c r="P37" s="27"/>
      <c r="Q37" s="25"/>
      <c r="R37" s="7"/>
      <c r="S37" s="27"/>
      <c r="T37" s="27"/>
      <c r="U37" s="27"/>
      <c r="V37" s="27"/>
      <c r="W37" s="25"/>
      <c r="X37" s="1"/>
      <c r="Y37" s="1"/>
      <c r="Z37" s="1"/>
      <c r="AA37" s="1"/>
      <c r="AB37" s="1"/>
      <c r="AC37" s="1"/>
      <c r="AD37" s="1"/>
      <c r="AE37" s="15"/>
      <c r="AF37" s="15"/>
      <c r="AG37" s="15"/>
      <c r="AH37" s="15"/>
      <c r="AI37" s="15"/>
      <c r="AJ37" s="15"/>
    </row>
    <row r="38" spans="1:36" ht="18.600000000000001">
      <c r="A38" s="1"/>
      <c r="B38" s="23"/>
      <c r="C38" s="24"/>
      <c r="D38" s="25"/>
      <c r="E38" s="26"/>
      <c r="F38" s="27"/>
      <c r="G38" s="27"/>
      <c r="H38" s="27"/>
      <c r="I38" s="27"/>
      <c r="J38" s="27"/>
      <c r="K38" s="25"/>
      <c r="L38" s="27"/>
      <c r="M38" s="27"/>
      <c r="N38" s="27"/>
      <c r="O38" s="27"/>
      <c r="P38" s="27"/>
      <c r="Q38" s="25"/>
      <c r="R38" s="7"/>
      <c r="S38" s="27"/>
      <c r="T38" s="27"/>
      <c r="U38" s="27"/>
      <c r="V38" s="27"/>
      <c r="W38" s="25"/>
      <c r="X38" s="1"/>
      <c r="Y38" s="1"/>
      <c r="Z38" s="1"/>
      <c r="AA38" s="1"/>
      <c r="AB38" s="1"/>
      <c r="AC38" s="1"/>
      <c r="AD38" s="1"/>
      <c r="AE38" s="15"/>
      <c r="AF38" s="15"/>
      <c r="AG38" s="15"/>
      <c r="AH38" s="15"/>
      <c r="AI38" s="15"/>
      <c r="AJ38" s="15"/>
    </row>
    <row r="39" spans="1:36" ht="18.600000000000001">
      <c r="A39" s="1"/>
      <c r="B39" s="23"/>
      <c r="C39" s="24"/>
      <c r="D39" s="25"/>
      <c r="E39" s="26"/>
      <c r="F39" s="27"/>
      <c r="G39" s="27"/>
      <c r="H39" s="27"/>
      <c r="I39" s="27"/>
      <c r="J39" s="27"/>
      <c r="K39" s="25"/>
      <c r="L39" s="27"/>
      <c r="M39" s="27"/>
      <c r="N39" s="27"/>
      <c r="O39" s="27"/>
      <c r="P39" s="27"/>
      <c r="Q39" s="25"/>
      <c r="R39" s="27"/>
      <c r="S39" s="27"/>
      <c r="T39" s="27"/>
      <c r="U39" s="27"/>
      <c r="V39" s="27"/>
      <c r="W39" s="25"/>
      <c r="X39" s="1"/>
      <c r="Y39" s="1"/>
      <c r="Z39" s="1"/>
      <c r="AA39" s="1"/>
      <c r="AB39" s="1"/>
      <c r="AC39" s="1"/>
      <c r="AD39" s="1"/>
      <c r="AE39" s="15"/>
      <c r="AF39" s="15"/>
      <c r="AG39" s="15"/>
      <c r="AH39" s="15"/>
      <c r="AI39" s="15"/>
      <c r="AJ39" s="15"/>
    </row>
    <row r="40" spans="1:36" ht="18.600000000000001">
      <c r="A40" s="1"/>
      <c r="B40" s="23"/>
      <c r="C40" s="24"/>
      <c r="D40" s="25"/>
      <c r="E40" s="26"/>
      <c r="F40" s="27"/>
      <c r="G40" s="27"/>
      <c r="H40" s="27"/>
      <c r="I40" s="27"/>
      <c r="J40" s="27"/>
      <c r="K40" s="25"/>
      <c r="L40" s="27"/>
      <c r="M40" s="27"/>
      <c r="N40" s="27"/>
      <c r="O40" s="27"/>
      <c r="P40" s="27"/>
      <c r="Q40" s="25"/>
      <c r="R40" s="27"/>
      <c r="S40" s="27"/>
      <c r="T40" s="27"/>
      <c r="U40" s="27"/>
      <c r="V40" s="27"/>
      <c r="W40" s="25"/>
      <c r="X40" s="1"/>
      <c r="Y40" s="1"/>
      <c r="Z40" s="1"/>
      <c r="AA40" s="1"/>
      <c r="AB40" s="1"/>
      <c r="AC40" s="1"/>
      <c r="AD40" s="1"/>
      <c r="AE40" s="15"/>
      <c r="AF40" s="15"/>
      <c r="AG40" s="15"/>
      <c r="AH40" s="15"/>
      <c r="AI40" s="15"/>
      <c r="AJ40" s="15"/>
    </row>
    <row r="41" spans="1:36" ht="18.600000000000001">
      <c r="A41" s="1"/>
      <c r="B41" s="23"/>
      <c r="C41" s="24"/>
      <c r="D41" s="25"/>
      <c r="E41" s="26"/>
      <c r="F41" s="27"/>
      <c r="G41" s="27"/>
      <c r="H41" s="27"/>
      <c r="I41" s="27"/>
      <c r="J41" s="27"/>
      <c r="K41" s="25"/>
      <c r="L41" s="27"/>
      <c r="M41" s="27"/>
      <c r="N41" s="27"/>
      <c r="O41" s="27"/>
      <c r="P41" s="27"/>
      <c r="Q41" s="25"/>
      <c r="R41" s="27"/>
      <c r="S41" s="27"/>
      <c r="T41" s="27"/>
      <c r="U41" s="27"/>
      <c r="V41" s="27"/>
      <c r="W41" s="25"/>
      <c r="X41" s="1"/>
      <c r="Y41" s="1"/>
      <c r="Z41" s="1"/>
      <c r="AA41" s="1"/>
      <c r="AB41" s="1"/>
      <c r="AC41" s="1"/>
      <c r="AD41" s="1"/>
      <c r="AE41" s="15"/>
      <c r="AF41" s="15"/>
      <c r="AG41" s="15"/>
      <c r="AH41" s="15"/>
      <c r="AI41" s="15"/>
      <c r="AJ41" s="15"/>
    </row>
    <row r="42" spans="1:36" ht="18.600000000000001">
      <c r="A42" s="1"/>
      <c r="B42" s="23"/>
      <c r="C42" s="24"/>
      <c r="D42" s="25"/>
      <c r="E42" s="26"/>
      <c r="F42" s="27"/>
      <c r="G42" s="27"/>
      <c r="H42" s="27"/>
      <c r="I42" s="27"/>
      <c r="J42" s="27"/>
      <c r="K42" s="25"/>
      <c r="L42" s="27"/>
      <c r="M42" s="27"/>
      <c r="N42" s="27"/>
      <c r="O42" s="27"/>
      <c r="P42" s="27"/>
      <c r="Q42" s="25"/>
      <c r="R42" s="27"/>
      <c r="S42" s="27"/>
      <c r="T42" s="27"/>
      <c r="U42" s="27"/>
      <c r="V42" s="27"/>
      <c r="W42" s="25"/>
      <c r="X42" s="1"/>
      <c r="Y42" s="1"/>
      <c r="Z42" s="1"/>
      <c r="AA42" s="1"/>
      <c r="AB42" s="1"/>
      <c r="AC42" s="1"/>
      <c r="AD42" s="1"/>
      <c r="AE42" s="15"/>
      <c r="AF42" s="15"/>
      <c r="AG42" s="15"/>
      <c r="AH42" s="15"/>
      <c r="AI42" s="15"/>
      <c r="AJ42" s="15"/>
    </row>
    <row r="43" spans="1:36" ht="18.600000000000001">
      <c r="A43" s="1"/>
      <c r="B43" s="23"/>
      <c r="C43" s="24"/>
      <c r="D43" s="25"/>
      <c r="E43" s="26"/>
      <c r="F43" s="27"/>
      <c r="G43" s="27"/>
      <c r="H43" s="27"/>
      <c r="I43" s="27"/>
      <c r="J43" s="27"/>
      <c r="K43" s="25"/>
      <c r="L43" s="27"/>
      <c r="M43" s="27"/>
      <c r="N43" s="27"/>
      <c r="O43" s="27"/>
      <c r="P43" s="27"/>
      <c r="Q43" s="25"/>
      <c r="R43" s="27"/>
      <c r="S43" s="27"/>
      <c r="T43" s="27"/>
      <c r="U43" s="27"/>
      <c r="V43" s="27"/>
      <c r="W43" s="25"/>
      <c r="X43" s="1"/>
      <c r="Y43" s="1"/>
      <c r="Z43" s="1"/>
      <c r="AA43" s="1"/>
      <c r="AB43" s="1"/>
      <c r="AC43" s="1"/>
      <c r="AD43" s="1"/>
      <c r="AE43" s="15"/>
      <c r="AF43" s="15"/>
      <c r="AG43" s="15"/>
      <c r="AH43" s="15"/>
      <c r="AI43" s="15"/>
      <c r="AJ43" s="15"/>
    </row>
    <row r="44" spans="1:36" ht="18.600000000000001">
      <c r="A44" s="1"/>
      <c r="B44" s="23"/>
      <c r="C44" s="24"/>
      <c r="D44" s="25"/>
      <c r="E44" s="26"/>
      <c r="F44" s="27"/>
      <c r="G44" s="27"/>
      <c r="H44" s="27"/>
      <c r="I44" s="27"/>
      <c r="J44" s="27"/>
      <c r="K44" s="25"/>
      <c r="L44" s="27"/>
      <c r="M44" s="27"/>
      <c r="N44" s="27"/>
      <c r="O44" s="27"/>
      <c r="P44" s="27"/>
      <c r="Q44" s="25"/>
      <c r="R44" s="27"/>
      <c r="S44" s="27"/>
      <c r="T44" s="27"/>
      <c r="U44" s="27"/>
      <c r="V44" s="27"/>
      <c r="W44" s="25"/>
      <c r="X44" s="1"/>
      <c r="Y44" s="1"/>
      <c r="Z44" s="1"/>
      <c r="AA44" s="1"/>
      <c r="AB44" s="1"/>
      <c r="AC44" s="1"/>
      <c r="AD44" s="1"/>
      <c r="AE44" s="15"/>
      <c r="AF44" s="15"/>
      <c r="AG44" s="15"/>
      <c r="AH44" s="15"/>
      <c r="AI44" s="15"/>
      <c r="AJ44" s="15"/>
    </row>
    <row r="45" spans="1:36" ht="18.600000000000001">
      <c r="A45" s="1"/>
      <c r="B45" s="23"/>
      <c r="C45" s="24"/>
      <c r="D45" s="25"/>
      <c r="E45" s="26"/>
      <c r="F45" s="27"/>
      <c r="G45" s="27"/>
      <c r="H45" s="27"/>
      <c r="I45" s="27"/>
      <c r="J45" s="27"/>
      <c r="K45" s="25"/>
      <c r="L45" s="27"/>
      <c r="M45" s="27"/>
      <c r="N45" s="27"/>
      <c r="O45" s="27"/>
      <c r="P45" s="27"/>
      <c r="Q45" s="25"/>
      <c r="R45" s="27"/>
      <c r="S45" s="27"/>
      <c r="T45" s="27"/>
      <c r="U45" s="27"/>
      <c r="V45" s="27"/>
      <c r="W45" s="25"/>
      <c r="X45" s="1"/>
      <c r="Y45" s="1"/>
      <c r="Z45" s="1"/>
      <c r="AA45" s="1"/>
      <c r="AB45" s="1"/>
      <c r="AC45" s="1"/>
      <c r="AD45" s="1"/>
      <c r="AE45" s="15"/>
      <c r="AF45" s="15"/>
      <c r="AG45" s="15"/>
      <c r="AH45" s="15"/>
      <c r="AI45" s="15"/>
      <c r="AJ45" s="15"/>
    </row>
    <row r="46" spans="1:36" ht="18.600000000000001">
      <c r="A46" s="1"/>
      <c r="B46" s="23"/>
      <c r="C46" s="24"/>
      <c r="D46" s="25"/>
      <c r="E46" s="26"/>
      <c r="F46" s="27"/>
      <c r="G46" s="27"/>
      <c r="H46" s="27"/>
      <c r="I46" s="27"/>
      <c r="J46" s="27"/>
      <c r="K46" s="25"/>
      <c r="L46" s="27"/>
      <c r="M46" s="27"/>
      <c r="N46" s="27"/>
      <c r="O46" s="27"/>
      <c r="P46" s="27"/>
      <c r="Q46" s="25"/>
      <c r="R46" s="27"/>
      <c r="S46" s="27"/>
      <c r="T46" s="27"/>
      <c r="U46" s="27"/>
      <c r="V46" s="27"/>
      <c r="W46" s="25"/>
      <c r="X46" s="1"/>
      <c r="Y46" s="1"/>
      <c r="Z46" s="1"/>
      <c r="AA46" s="1"/>
      <c r="AB46" s="1"/>
      <c r="AC46" s="1"/>
      <c r="AD46" s="1"/>
      <c r="AE46" s="15"/>
      <c r="AF46" s="15"/>
      <c r="AG46" s="15"/>
      <c r="AH46" s="15"/>
      <c r="AI46" s="15"/>
      <c r="AJ46" s="15"/>
    </row>
    <row r="47" spans="1:36" ht="18.600000000000001">
      <c r="A47" s="1"/>
      <c r="B47" s="23"/>
      <c r="C47" s="24"/>
      <c r="D47" s="25"/>
      <c r="E47" s="26"/>
      <c r="F47" s="27"/>
      <c r="G47" s="27"/>
      <c r="H47" s="27"/>
      <c r="I47" s="27"/>
      <c r="J47" s="27"/>
      <c r="K47" s="25"/>
      <c r="L47" s="27"/>
      <c r="M47" s="27"/>
      <c r="N47" s="27"/>
      <c r="O47" s="27"/>
      <c r="P47" s="27"/>
      <c r="Q47" s="25"/>
      <c r="R47" s="27"/>
      <c r="S47" s="27"/>
      <c r="T47" s="27"/>
      <c r="U47" s="27"/>
      <c r="V47" s="27"/>
      <c r="W47" s="25"/>
      <c r="X47" s="1"/>
      <c r="Y47" s="1"/>
      <c r="Z47" s="1"/>
      <c r="AA47" s="1"/>
      <c r="AB47" s="1"/>
      <c r="AC47" s="1"/>
      <c r="AD47" s="1"/>
      <c r="AE47" s="15"/>
      <c r="AF47" s="15"/>
      <c r="AG47" s="15"/>
      <c r="AH47" s="15"/>
      <c r="AI47" s="15"/>
      <c r="AJ47" s="15"/>
    </row>
    <row r="48" spans="1:3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5"/>
      <c r="AF48" s="15"/>
      <c r="AG48" s="15"/>
      <c r="AH48" s="15"/>
      <c r="AI48" s="15"/>
      <c r="AJ48" s="15"/>
    </row>
    <row r="49" spans="1:3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5"/>
      <c r="AF49" s="15"/>
      <c r="AG49" s="15"/>
      <c r="AH49" s="15"/>
      <c r="AI49" s="15"/>
      <c r="AJ49" s="15"/>
    </row>
    <row r="50" spans="1:3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5"/>
      <c r="AF50" s="15"/>
      <c r="AG50" s="15"/>
      <c r="AH50" s="15"/>
      <c r="AI50" s="15"/>
      <c r="AJ50" s="15"/>
    </row>
    <row r="51" spans="1:3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5"/>
      <c r="AF51" s="15"/>
      <c r="AG51" s="15"/>
      <c r="AH51" s="15"/>
      <c r="AI51" s="15"/>
      <c r="AJ51" s="15"/>
    </row>
    <row r="52" spans="1:3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5"/>
      <c r="AF52" s="15"/>
      <c r="AG52" s="15"/>
      <c r="AH52" s="15"/>
      <c r="AI52" s="15"/>
      <c r="AJ52" s="15"/>
    </row>
    <row r="53" spans="1:3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5"/>
      <c r="AF53" s="15"/>
      <c r="AG53" s="15"/>
      <c r="AH53" s="15"/>
      <c r="AI53" s="15"/>
      <c r="AJ53" s="15"/>
    </row>
    <row r="54" spans="1:3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5"/>
      <c r="AF54" s="15"/>
      <c r="AG54" s="15"/>
      <c r="AH54" s="15"/>
      <c r="AI54" s="15"/>
      <c r="AJ54" s="15"/>
    </row>
    <row r="55" spans="1:3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5"/>
      <c r="AF55" s="15"/>
      <c r="AG55" s="15"/>
      <c r="AH55" s="15"/>
      <c r="AI55" s="15"/>
      <c r="AJ55" s="15"/>
    </row>
    <row r="56" spans="1:3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5"/>
      <c r="AF56" s="15"/>
      <c r="AG56" s="15"/>
      <c r="AH56" s="15"/>
      <c r="AI56" s="15"/>
      <c r="AJ56" s="15"/>
    </row>
    <row r="57" spans="1:3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5"/>
      <c r="AF57" s="15"/>
      <c r="AG57" s="15"/>
      <c r="AH57" s="15"/>
      <c r="AI57" s="15"/>
      <c r="AJ57" s="15"/>
    </row>
    <row r="58" spans="1:3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5"/>
      <c r="AF58" s="15"/>
      <c r="AG58" s="15"/>
      <c r="AH58" s="15"/>
      <c r="AI58" s="15"/>
      <c r="AJ58" s="15"/>
    </row>
    <row r="59" spans="1:3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5"/>
      <c r="AF59" s="15"/>
      <c r="AG59" s="15"/>
      <c r="AH59" s="15"/>
      <c r="AI59" s="15"/>
      <c r="AJ59" s="15"/>
    </row>
    <row r="60" spans="1:3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5"/>
      <c r="AF60" s="15"/>
      <c r="AG60" s="15"/>
      <c r="AH60" s="15"/>
      <c r="AI60" s="15"/>
      <c r="AJ60" s="15"/>
    </row>
    <row r="61" spans="1:3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5"/>
      <c r="AF61" s="15"/>
      <c r="AG61" s="15"/>
      <c r="AH61" s="15"/>
      <c r="AI61" s="15"/>
      <c r="AJ61" s="15"/>
    </row>
  </sheetData>
  <sortState xmlns:xlrd2="http://schemas.microsoft.com/office/spreadsheetml/2017/richdata2" ref="C5:W33">
    <sortCondition descending="1" ref="E5:E33"/>
  </sortState>
  <mergeCells count="4">
    <mergeCell ref="F3:H3"/>
    <mergeCell ref="L3:N3"/>
    <mergeCell ref="R3:T3"/>
    <mergeCell ref="X3:Z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BF79E-23CD-4EC4-A2B4-30FE82021847}">
  <dimension ref="A1:V54"/>
  <sheetViews>
    <sheetView workbookViewId="0">
      <selection activeCell="H20" sqref="H20"/>
    </sheetView>
  </sheetViews>
  <sheetFormatPr defaultRowHeight="14.4"/>
  <cols>
    <col min="1" max="1" width="4.44140625" customWidth="1"/>
    <col min="2" max="2" width="29.21875" customWidth="1"/>
    <col min="3" max="3" width="9.109375" customWidth="1"/>
    <col min="4" max="4" width="18" customWidth="1"/>
    <col min="6" max="6" width="5.109375" customWidth="1"/>
    <col min="7" max="7" width="13.33203125" customWidth="1"/>
    <col min="8" max="8" width="12.33203125" customWidth="1"/>
    <col min="9" max="9" width="11.33203125" customWidth="1"/>
    <col min="10" max="10" width="12.6640625" customWidth="1"/>
  </cols>
  <sheetData>
    <row r="1" spans="1:22" ht="25.2">
      <c r="A1" s="292" t="s">
        <v>71</v>
      </c>
      <c r="B1" s="292"/>
      <c r="C1" s="292"/>
      <c r="D1" s="292"/>
      <c r="E1" s="292"/>
      <c r="F1" s="263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2"/>
      <c r="R1" s="1"/>
      <c r="S1" s="74"/>
      <c r="T1" s="74"/>
      <c r="U1" s="74"/>
      <c r="V1" s="74"/>
    </row>
    <row r="2" spans="1:22" ht="21">
      <c r="A2" s="116"/>
      <c r="B2" s="150" t="s">
        <v>0</v>
      </c>
      <c r="C2" s="117" t="s">
        <v>41</v>
      </c>
      <c r="D2" s="118" t="s">
        <v>72</v>
      </c>
      <c r="E2" s="119" t="s">
        <v>42</v>
      </c>
      <c r="F2" s="2"/>
      <c r="G2" s="268"/>
      <c r="H2" s="268"/>
      <c r="I2" s="268"/>
      <c r="J2" s="269"/>
      <c r="K2" s="1"/>
      <c r="L2" s="1"/>
      <c r="M2" s="1"/>
      <c r="N2" s="1"/>
      <c r="O2" s="1"/>
      <c r="P2" s="1"/>
      <c r="Q2" s="1"/>
      <c r="R2" s="1"/>
      <c r="S2" s="74"/>
      <c r="T2" s="74"/>
      <c r="U2" s="74"/>
      <c r="V2" s="74"/>
    </row>
    <row r="3" spans="1:22" ht="21">
      <c r="A3" s="130">
        <v>1</v>
      </c>
      <c r="B3" s="121" t="s">
        <v>65</v>
      </c>
      <c r="C3" s="122">
        <v>27</v>
      </c>
      <c r="D3" s="123">
        <v>142.46666666666667</v>
      </c>
      <c r="E3" s="254">
        <v>2169</v>
      </c>
      <c r="F3" s="4"/>
      <c r="G3" s="268"/>
      <c r="H3" s="268"/>
      <c r="I3" s="268"/>
      <c r="J3" s="268"/>
      <c r="K3" s="1"/>
      <c r="L3" s="1"/>
      <c r="M3" s="1"/>
      <c r="N3" s="1"/>
      <c r="O3" s="1"/>
      <c r="P3" s="1"/>
      <c r="Q3" s="1"/>
      <c r="R3" s="1"/>
      <c r="S3" s="74"/>
      <c r="T3" s="74"/>
      <c r="U3" s="74"/>
      <c r="V3" s="74"/>
    </row>
    <row r="4" spans="1:22" ht="21">
      <c r="A4" s="130">
        <v>2</v>
      </c>
      <c r="B4" s="121" t="s">
        <v>11</v>
      </c>
      <c r="C4" s="122">
        <v>22</v>
      </c>
      <c r="D4" s="123">
        <v>133.5</v>
      </c>
      <c r="E4" s="151">
        <v>2073</v>
      </c>
      <c r="F4" s="6"/>
      <c r="G4" s="265"/>
      <c r="H4" s="265"/>
      <c r="I4" s="265"/>
      <c r="J4" s="265"/>
      <c r="K4" s="149"/>
      <c r="L4" s="1"/>
      <c r="M4" s="1"/>
      <c r="N4" s="1"/>
      <c r="O4" s="1"/>
      <c r="P4" s="1"/>
      <c r="Q4" s="1"/>
      <c r="R4" s="1"/>
      <c r="S4" s="74"/>
      <c r="T4" s="74"/>
      <c r="U4" s="74"/>
      <c r="V4" s="74"/>
    </row>
    <row r="5" spans="1:22" ht="21">
      <c r="A5" s="130">
        <v>3</v>
      </c>
      <c r="B5" s="121" t="s">
        <v>56</v>
      </c>
      <c r="C5" s="122">
        <v>22</v>
      </c>
      <c r="D5" s="123">
        <v>128.1</v>
      </c>
      <c r="E5" s="254">
        <v>1969</v>
      </c>
      <c r="F5" s="6"/>
      <c r="G5" s="265"/>
      <c r="H5" s="265"/>
      <c r="I5" s="265"/>
      <c r="J5" s="266"/>
      <c r="K5" s="149"/>
      <c r="L5" s="1"/>
      <c r="M5" s="1"/>
      <c r="N5" s="1"/>
      <c r="O5" s="1"/>
      <c r="P5" s="1"/>
      <c r="Q5" s="1"/>
      <c r="R5" s="1"/>
      <c r="S5" s="74"/>
      <c r="T5" s="74"/>
      <c r="U5" s="74"/>
      <c r="V5" s="74"/>
    </row>
    <row r="6" spans="1:22" ht="18.600000000000001">
      <c r="A6" s="130">
        <v>4</v>
      </c>
      <c r="B6" s="121" t="s">
        <v>3</v>
      </c>
      <c r="C6" s="125">
        <v>16</v>
      </c>
      <c r="D6" s="123">
        <v>130.4</v>
      </c>
      <c r="E6" s="254">
        <v>2056</v>
      </c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74"/>
      <c r="T6" s="74"/>
      <c r="U6" s="74"/>
      <c r="V6" s="74"/>
    </row>
    <row r="7" spans="1:22" ht="18.600000000000001">
      <c r="A7" s="130">
        <v>5</v>
      </c>
      <c r="B7" s="121" t="s">
        <v>19</v>
      </c>
      <c r="C7" s="122">
        <v>16</v>
      </c>
      <c r="D7" s="123">
        <v>128.6</v>
      </c>
      <c r="E7" s="254">
        <v>1996</v>
      </c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74"/>
      <c r="T7" s="74"/>
      <c r="U7" s="74"/>
      <c r="V7" s="74"/>
    </row>
    <row r="8" spans="1:22" ht="18.600000000000001">
      <c r="A8" s="130">
        <v>6</v>
      </c>
      <c r="B8" s="126" t="s">
        <v>44</v>
      </c>
      <c r="C8" s="122">
        <v>15</v>
      </c>
      <c r="D8" s="123">
        <v>138.93333333333334</v>
      </c>
      <c r="E8" s="254">
        <v>2122</v>
      </c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74"/>
      <c r="T8" s="74"/>
      <c r="U8" s="74"/>
      <c r="V8" s="74"/>
    </row>
    <row r="9" spans="1:22" ht="18.600000000000001">
      <c r="A9" s="130">
        <v>7</v>
      </c>
      <c r="B9" s="121" t="s">
        <v>4</v>
      </c>
      <c r="C9" s="122">
        <v>11</v>
      </c>
      <c r="D9" s="123">
        <v>127.96666666666667</v>
      </c>
      <c r="E9" s="254">
        <v>2053</v>
      </c>
      <c r="F9" s="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74"/>
      <c r="T9" s="74"/>
      <c r="U9" s="74"/>
      <c r="V9" s="74"/>
    </row>
    <row r="10" spans="1:22" ht="18.600000000000001">
      <c r="A10" s="130">
        <v>8</v>
      </c>
      <c r="B10" s="121" t="s">
        <v>43</v>
      </c>
      <c r="C10" s="252">
        <v>8</v>
      </c>
      <c r="D10" s="123">
        <v>133.66666666666666</v>
      </c>
      <c r="E10" s="254">
        <v>2128</v>
      </c>
      <c r="F10" s="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74"/>
      <c r="T10" s="74"/>
      <c r="U10" s="74"/>
      <c r="V10" s="74"/>
    </row>
    <row r="11" spans="1:22" ht="18.600000000000001">
      <c r="A11" s="130">
        <v>9</v>
      </c>
      <c r="B11" s="121" t="s">
        <v>68</v>
      </c>
      <c r="C11" s="122">
        <v>4</v>
      </c>
      <c r="D11" s="123">
        <v>127.33333333333333</v>
      </c>
      <c r="E11" s="151">
        <v>1988</v>
      </c>
      <c r="F11" s="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74"/>
      <c r="T11" s="74"/>
      <c r="U11" s="74"/>
      <c r="V11" s="74"/>
    </row>
    <row r="12" spans="1:22" ht="21">
      <c r="A12" s="152"/>
      <c r="B12" s="150" t="s">
        <v>6</v>
      </c>
      <c r="C12" s="117" t="s">
        <v>41</v>
      </c>
      <c r="D12" s="118" t="s">
        <v>72</v>
      </c>
      <c r="E12" s="119" t="s">
        <v>42</v>
      </c>
      <c r="F12" s="85"/>
      <c r="G12" s="268"/>
      <c r="H12" s="268"/>
      <c r="I12" s="268"/>
      <c r="J12" s="269"/>
      <c r="K12" s="86"/>
      <c r="L12" s="86"/>
      <c r="M12" s="86"/>
      <c r="N12" s="85"/>
      <c r="O12" s="86"/>
      <c r="P12" s="86"/>
      <c r="Q12" s="86"/>
      <c r="R12" s="86"/>
      <c r="S12" s="87"/>
      <c r="T12" s="87"/>
      <c r="U12" s="74"/>
      <c r="V12" s="74"/>
    </row>
    <row r="13" spans="1:22" ht="21">
      <c r="A13" s="130">
        <v>1</v>
      </c>
      <c r="B13" s="121" t="s">
        <v>18</v>
      </c>
      <c r="C13" s="125">
        <v>31</v>
      </c>
      <c r="D13" s="218">
        <v>128.83333333333334</v>
      </c>
      <c r="E13" s="255">
        <v>1966</v>
      </c>
      <c r="F13" s="1"/>
      <c r="G13" s="268"/>
      <c r="H13" s="268"/>
      <c r="I13" s="268"/>
      <c r="J13" s="268"/>
      <c r="K13" s="1"/>
      <c r="L13" s="1"/>
      <c r="M13" s="1"/>
      <c r="N13" s="1"/>
      <c r="O13" s="1"/>
      <c r="P13" s="1"/>
      <c r="Q13" s="1"/>
      <c r="R13" s="1"/>
      <c r="S13" s="74"/>
      <c r="T13" s="88"/>
      <c r="U13" s="74"/>
      <c r="V13" s="74"/>
    </row>
    <row r="14" spans="1:22" ht="21">
      <c r="A14" s="130">
        <v>2</v>
      </c>
      <c r="B14" s="121" t="s">
        <v>23</v>
      </c>
      <c r="C14" s="122">
        <v>31</v>
      </c>
      <c r="D14" s="218">
        <v>126.1</v>
      </c>
      <c r="E14" s="255">
        <v>1946</v>
      </c>
      <c r="F14" s="72"/>
      <c r="G14" s="265"/>
      <c r="H14" s="265"/>
      <c r="I14" s="265"/>
      <c r="J14" s="265"/>
      <c r="K14" s="1"/>
      <c r="L14" s="1"/>
      <c r="M14" s="1"/>
      <c r="N14" s="1"/>
      <c r="O14" s="1"/>
      <c r="P14" s="1"/>
      <c r="Q14" s="1"/>
      <c r="R14" s="1"/>
      <c r="S14" s="74"/>
      <c r="T14" s="74"/>
      <c r="U14" s="74"/>
      <c r="V14" s="74"/>
    </row>
    <row r="15" spans="1:22" ht="21">
      <c r="A15" s="130">
        <v>3</v>
      </c>
      <c r="B15" s="121" t="s">
        <v>46</v>
      </c>
      <c r="C15" s="122">
        <v>31</v>
      </c>
      <c r="D15" s="218">
        <v>125.53333333333333</v>
      </c>
      <c r="E15" s="255">
        <v>1920</v>
      </c>
      <c r="F15" s="1"/>
      <c r="G15" s="265"/>
      <c r="H15" s="265"/>
      <c r="I15" s="265"/>
      <c r="J15" s="266"/>
      <c r="K15" s="89"/>
      <c r="L15" s="89"/>
      <c r="M15" s="1"/>
      <c r="N15" s="1"/>
      <c r="O15" s="1"/>
      <c r="P15" s="1"/>
      <c r="Q15" s="1"/>
      <c r="R15" s="1"/>
      <c r="S15" s="74"/>
      <c r="T15" s="74"/>
      <c r="U15" s="74"/>
      <c r="V15" s="74"/>
    </row>
    <row r="16" spans="1:22" ht="18.600000000000001">
      <c r="A16" s="130">
        <v>4</v>
      </c>
      <c r="B16" s="121" t="s">
        <v>49</v>
      </c>
      <c r="C16" s="122">
        <v>31</v>
      </c>
      <c r="D16" s="218">
        <v>124.2</v>
      </c>
      <c r="E16" s="255">
        <v>1898</v>
      </c>
      <c r="F16" s="1"/>
      <c r="G16" s="89"/>
      <c r="H16" s="89"/>
      <c r="I16" s="89"/>
      <c r="J16" s="89"/>
      <c r="K16" s="89"/>
      <c r="L16" s="89"/>
      <c r="M16" s="1"/>
      <c r="N16" s="1"/>
      <c r="O16" s="1"/>
      <c r="P16" s="1"/>
      <c r="Q16" s="1"/>
      <c r="R16" s="1"/>
      <c r="S16" s="74"/>
      <c r="T16" s="74"/>
      <c r="U16" s="74"/>
      <c r="V16" s="74"/>
    </row>
    <row r="17" spans="1:22" ht="18.600000000000001">
      <c r="A17" s="130">
        <v>5</v>
      </c>
      <c r="B17" s="121" t="s">
        <v>39</v>
      </c>
      <c r="C17" s="125">
        <v>30</v>
      </c>
      <c r="D17" s="218">
        <v>122.9</v>
      </c>
      <c r="E17" s="255">
        <v>1877</v>
      </c>
      <c r="F17" s="1"/>
      <c r="G17" s="89"/>
      <c r="H17" s="89"/>
      <c r="I17" s="89"/>
      <c r="J17" s="89"/>
      <c r="K17" s="89"/>
      <c r="L17" s="89"/>
      <c r="M17" s="1"/>
      <c r="N17" s="1"/>
      <c r="O17" s="1"/>
      <c r="P17" s="1"/>
      <c r="Q17" s="1"/>
      <c r="R17" s="1"/>
      <c r="S17" s="74"/>
      <c r="T17" s="74"/>
      <c r="U17" s="74"/>
      <c r="V17" s="74"/>
    </row>
    <row r="18" spans="1:22" ht="18.600000000000001">
      <c r="A18" s="130">
        <v>6</v>
      </c>
      <c r="B18" s="121" t="s">
        <v>21</v>
      </c>
      <c r="C18" s="125">
        <v>27</v>
      </c>
      <c r="D18" s="218">
        <v>126.1</v>
      </c>
      <c r="E18" s="255">
        <v>1958</v>
      </c>
      <c r="F18" s="1"/>
      <c r="G18" s="89"/>
      <c r="H18" s="89"/>
      <c r="I18" s="89"/>
      <c r="J18" s="89"/>
      <c r="K18" s="89"/>
      <c r="L18" s="89"/>
      <c r="M18" s="1"/>
      <c r="N18" s="1"/>
      <c r="O18" s="1"/>
      <c r="P18" s="1"/>
      <c r="Q18" s="1"/>
      <c r="R18" s="1"/>
      <c r="S18" s="74"/>
      <c r="T18" s="74"/>
      <c r="U18" s="74"/>
      <c r="V18" s="74"/>
    </row>
    <row r="19" spans="1:22" ht="18.600000000000001">
      <c r="A19" s="130">
        <v>7</v>
      </c>
      <c r="B19" s="121" t="s">
        <v>22</v>
      </c>
      <c r="C19" s="125">
        <v>21</v>
      </c>
      <c r="D19" s="218">
        <v>119.03333333333333</v>
      </c>
      <c r="E19" s="255">
        <v>1851</v>
      </c>
      <c r="F19" s="1"/>
      <c r="G19" s="89"/>
      <c r="H19" s="89"/>
      <c r="I19" s="89"/>
      <c r="J19" s="89"/>
      <c r="K19" s="89"/>
      <c r="L19" s="89"/>
      <c r="M19" s="1"/>
      <c r="N19" s="1"/>
      <c r="O19" s="1"/>
      <c r="P19" s="1"/>
      <c r="Q19" s="1"/>
      <c r="R19" s="1"/>
      <c r="S19" s="74"/>
      <c r="T19" s="74"/>
      <c r="U19" s="74"/>
      <c r="V19" s="74"/>
    </row>
    <row r="20" spans="1:22" ht="18.600000000000001">
      <c r="A20" s="130">
        <v>8</v>
      </c>
      <c r="B20" s="121" t="s">
        <v>47</v>
      </c>
      <c r="C20" s="125">
        <v>17</v>
      </c>
      <c r="D20" s="218">
        <v>121.3</v>
      </c>
      <c r="E20" s="255">
        <v>1891</v>
      </c>
      <c r="F20" s="1"/>
      <c r="G20" s="89"/>
      <c r="H20" s="89"/>
      <c r="I20" s="89"/>
      <c r="J20" s="89"/>
      <c r="K20" s="89"/>
      <c r="L20" s="89"/>
      <c r="M20" s="1"/>
      <c r="N20" s="1"/>
      <c r="O20" s="1"/>
      <c r="P20" s="1"/>
      <c r="Q20" s="1"/>
      <c r="R20" s="1"/>
      <c r="S20" s="74"/>
      <c r="T20" s="74"/>
      <c r="U20" s="74"/>
      <c r="V20" s="74"/>
    </row>
    <row r="21" spans="1:22" ht="18.600000000000001">
      <c r="A21" s="130">
        <v>9</v>
      </c>
      <c r="B21" s="121" t="s">
        <v>25</v>
      </c>
      <c r="C21" s="122">
        <v>0</v>
      </c>
      <c r="D21" s="218" t="e">
        <v>#DIV/0!</v>
      </c>
      <c r="E21" s="255">
        <v>1848</v>
      </c>
      <c r="F21" s="1"/>
      <c r="G21" s="89"/>
      <c r="H21" s="89"/>
      <c r="I21" s="89"/>
      <c r="J21" s="89"/>
      <c r="K21" s="89"/>
      <c r="L21" s="89"/>
      <c r="M21" s="1"/>
      <c r="N21" s="1"/>
      <c r="O21" s="1"/>
      <c r="P21" s="1"/>
      <c r="Q21" s="1"/>
      <c r="R21" s="1"/>
      <c r="S21" s="74"/>
      <c r="T21" s="74"/>
      <c r="U21" s="74"/>
      <c r="V21" s="74"/>
    </row>
    <row r="22" spans="1:22" ht="21">
      <c r="A22" s="132"/>
      <c r="B22" s="150" t="s">
        <v>26</v>
      </c>
      <c r="C22" s="117" t="s">
        <v>41</v>
      </c>
      <c r="D22" s="118" t="s">
        <v>72</v>
      </c>
      <c r="E22" s="119" t="s">
        <v>42</v>
      </c>
      <c r="F22" s="1"/>
      <c r="G22" s="268"/>
      <c r="H22" s="268"/>
      <c r="I22" s="268"/>
      <c r="J22" s="269"/>
      <c r="K22" s="1"/>
      <c r="L22" s="1"/>
      <c r="M22" s="1"/>
      <c r="N22" s="1"/>
      <c r="O22" s="1"/>
      <c r="P22" s="1"/>
      <c r="Q22" s="1"/>
      <c r="R22" s="1"/>
      <c r="S22" s="74"/>
      <c r="T22" s="74"/>
      <c r="U22" s="74"/>
      <c r="V22" s="74"/>
    </row>
    <row r="23" spans="1:22" ht="21">
      <c r="A23" s="130">
        <v>1</v>
      </c>
      <c r="B23" s="224" t="s">
        <v>32</v>
      </c>
      <c r="C23" s="252">
        <v>27</v>
      </c>
      <c r="D23" s="218">
        <v>115.03333333333333</v>
      </c>
      <c r="E23" s="255">
        <v>1753</v>
      </c>
      <c r="F23" s="1"/>
      <c r="G23" s="268"/>
      <c r="H23" s="268"/>
      <c r="I23" s="268"/>
      <c r="J23" s="268"/>
      <c r="K23" s="1"/>
      <c r="L23" s="1"/>
      <c r="M23" s="1"/>
      <c r="N23" s="1"/>
      <c r="O23" s="1"/>
      <c r="P23" s="1"/>
      <c r="Q23" s="1"/>
      <c r="R23" s="1"/>
      <c r="S23" s="74"/>
      <c r="T23" s="74"/>
      <c r="U23" s="74"/>
      <c r="V23" s="74"/>
    </row>
    <row r="24" spans="1:22" ht="21">
      <c r="A24" s="130">
        <v>2</v>
      </c>
      <c r="B24" s="224" t="s">
        <v>33</v>
      </c>
      <c r="C24" s="252">
        <v>21</v>
      </c>
      <c r="D24" s="218">
        <v>107.53333333333333</v>
      </c>
      <c r="E24" s="255">
        <v>1703</v>
      </c>
      <c r="F24" s="1"/>
      <c r="G24" s="265"/>
      <c r="H24" s="265"/>
      <c r="I24" s="265"/>
      <c r="J24" s="265"/>
      <c r="K24" s="1"/>
      <c r="L24" s="1"/>
      <c r="M24" s="1"/>
      <c r="N24" s="1"/>
      <c r="O24" s="1"/>
      <c r="P24" s="1"/>
      <c r="Q24" s="1"/>
      <c r="R24" s="1"/>
      <c r="S24" s="74"/>
      <c r="T24" s="74"/>
      <c r="U24" s="74"/>
      <c r="V24" s="74"/>
    </row>
    <row r="25" spans="1:22" ht="21">
      <c r="A25" s="130">
        <v>3</v>
      </c>
      <c r="B25" s="224" t="s">
        <v>31</v>
      </c>
      <c r="C25" s="252">
        <v>19</v>
      </c>
      <c r="D25" s="218">
        <v>115.43333333333334</v>
      </c>
      <c r="E25" s="255">
        <v>1853</v>
      </c>
      <c r="F25" s="1"/>
      <c r="G25" s="265"/>
      <c r="H25" s="265"/>
      <c r="I25" s="265"/>
      <c r="J25" s="266"/>
      <c r="K25" s="1"/>
      <c r="L25" s="1"/>
      <c r="M25" s="1"/>
      <c r="N25" s="1"/>
      <c r="O25" s="1"/>
      <c r="P25" s="1"/>
      <c r="Q25" s="1"/>
      <c r="R25" s="1"/>
      <c r="S25" s="74"/>
      <c r="T25" s="74"/>
      <c r="U25" s="74"/>
      <c r="V25" s="74"/>
    </row>
    <row r="26" spans="1:22" ht="21">
      <c r="A26" s="130">
        <v>4</v>
      </c>
      <c r="B26" s="224" t="s">
        <v>24</v>
      </c>
      <c r="C26" s="252">
        <v>18</v>
      </c>
      <c r="D26" s="218">
        <v>113.66666666666667</v>
      </c>
      <c r="E26" s="255">
        <v>1807</v>
      </c>
      <c r="F26" s="1"/>
      <c r="G26" s="26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74"/>
      <c r="T26" s="74"/>
      <c r="U26" s="74"/>
      <c r="V26" s="74"/>
    </row>
    <row r="27" spans="1:22" ht="21">
      <c r="A27" s="130">
        <v>5</v>
      </c>
      <c r="B27" s="224" t="s">
        <v>60</v>
      </c>
      <c r="C27" s="252">
        <v>13</v>
      </c>
      <c r="D27" s="218">
        <v>109.4</v>
      </c>
      <c r="E27" s="256">
        <v>1699</v>
      </c>
      <c r="F27" s="1"/>
      <c r="G27" s="265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74"/>
      <c r="T27" s="74"/>
      <c r="U27" s="74"/>
      <c r="V27" s="74"/>
    </row>
    <row r="28" spans="1:22" ht="18.600000000000001">
      <c r="A28" s="130">
        <v>6</v>
      </c>
      <c r="B28" s="224" t="s">
        <v>27</v>
      </c>
      <c r="C28" s="252">
        <v>12</v>
      </c>
      <c r="D28" s="218">
        <v>116.13333333333334</v>
      </c>
      <c r="E28" s="256">
        <v>1837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74"/>
      <c r="T28" s="74"/>
      <c r="U28" s="74"/>
      <c r="V28" s="74"/>
    </row>
    <row r="29" spans="1:22" ht="18.600000000000001">
      <c r="A29" s="130">
        <v>7</v>
      </c>
      <c r="B29" s="224" t="s">
        <v>30</v>
      </c>
      <c r="C29" s="252">
        <v>6</v>
      </c>
      <c r="D29" s="218">
        <v>97.13333333333334</v>
      </c>
      <c r="E29" s="256">
        <v>1627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74"/>
      <c r="T29" s="74"/>
      <c r="U29" s="74"/>
      <c r="V29" s="74"/>
    </row>
    <row r="30" spans="1:22" ht="18.600000000000001">
      <c r="A30" s="130">
        <v>8</v>
      </c>
      <c r="B30" s="224" t="s">
        <v>28</v>
      </c>
      <c r="C30" s="253">
        <v>5</v>
      </c>
      <c r="D30" s="217">
        <v>112.06666666666666</v>
      </c>
      <c r="E30" s="256">
        <v>1763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74"/>
      <c r="T30" s="74"/>
      <c r="U30" s="74"/>
      <c r="V30" s="74"/>
    </row>
    <row r="31" spans="1:22" ht="18.600000000000001">
      <c r="A31" s="130">
        <v>9</v>
      </c>
      <c r="B31" s="224" t="s">
        <v>29</v>
      </c>
      <c r="C31" s="252">
        <v>0</v>
      </c>
      <c r="D31" s="218" t="e">
        <v>#DIV/0!</v>
      </c>
      <c r="E31" s="255">
        <v>1815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74"/>
      <c r="T31" s="74"/>
      <c r="U31" s="74"/>
      <c r="V31" s="74"/>
    </row>
    <row r="32" spans="1:22" ht="18.600000000000001">
      <c r="A32" s="12"/>
      <c r="B32" s="74"/>
      <c r="C32" s="74"/>
      <c r="D32" s="74"/>
      <c r="E32" s="7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74"/>
      <c r="T32" s="74"/>
      <c r="U32" s="74"/>
      <c r="V32" s="74"/>
    </row>
    <row r="33" spans="1:22" ht="18.600000000000001">
      <c r="A33" s="8"/>
      <c r="B33" s="10"/>
      <c r="C33" s="11"/>
      <c r="D33" s="11"/>
      <c r="E33" s="1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74"/>
      <c r="T33" s="74"/>
      <c r="U33" s="74"/>
      <c r="V33" s="74"/>
    </row>
    <row r="34" spans="1:2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74"/>
      <c r="T34" s="74"/>
      <c r="U34" s="74"/>
      <c r="V34" s="74"/>
    </row>
    <row r="35" spans="1:2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74"/>
      <c r="T35" s="74"/>
      <c r="U35" s="74"/>
      <c r="V35" s="74"/>
    </row>
    <row r="36" spans="1:2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74"/>
      <c r="T36" s="74"/>
      <c r="U36" s="74"/>
      <c r="V36" s="74"/>
    </row>
    <row r="37" spans="1:2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74"/>
      <c r="T37" s="74"/>
      <c r="U37" s="74"/>
      <c r="V37" s="74"/>
    </row>
    <row r="38" spans="1:2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74"/>
      <c r="T38" s="74"/>
      <c r="U38" s="74"/>
      <c r="V38" s="74"/>
    </row>
    <row r="39" spans="1:2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74"/>
      <c r="T39" s="74"/>
      <c r="U39" s="74"/>
      <c r="V39" s="74"/>
    </row>
    <row r="40" spans="1:2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74"/>
      <c r="T40" s="74"/>
      <c r="U40" s="74"/>
      <c r="V40" s="74"/>
    </row>
    <row r="41" spans="1:2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74"/>
      <c r="T41" s="74"/>
      <c r="U41" s="74"/>
      <c r="V41" s="74"/>
    </row>
    <row r="42" spans="1:2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74"/>
      <c r="T42" s="74"/>
      <c r="U42" s="74"/>
      <c r="V42" s="74"/>
    </row>
    <row r="43" spans="1:2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74"/>
      <c r="T43" s="74"/>
      <c r="U43" s="74"/>
      <c r="V43" s="74"/>
    </row>
    <row r="44" spans="1:2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74"/>
      <c r="T44" s="74"/>
      <c r="U44" s="74"/>
      <c r="V44" s="74"/>
    </row>
    <row r="45" spans="1:2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74"/>
      <c r="T45" s="74"/>
      <c r="U45" s="74"/>
      <c r="V45" s="74"/>
    </row>
    <row r="46" spans="1:2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74"/>
      <c r="T46" s="74"/>
      <c r="U46" s="74"/>
      <c r="V46" s="74"/>
    </row>
    <row r="47" spans="1:2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74"/>
      <c r="T47" s="74"/>
      <c r="U47" s="74"/>
      <c r="V47" s="74"/>
    </row>
    <row r="48" spans="1:2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74"/>
      <c r="T48" s="74"/>
      <c r="U48" s="74"/>
      <c r="V48" s="74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74"/>
      <c r="T49" s="74"/>
      <c r="U49" s="74"/>
      <c r="V49" s="74"/>
    </row>
    <row r="50" spans="1:2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74"/>
      <c r="T50" s="74"/>
      <c r="U50" s="74"/>
      <c r="V50" s="74"/>
    </row>
    <row r="51" spans="1:2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74"/>
      <c r="T51" s="74"/>
      <c r="U51" s="74"/>
      <c r="V51" s="74"/>
    </row>
    <row r="52" spans="1:2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74"/>
      <c r="T52" s="74"/>
      <c r="U52" s="74"/>
      <c r="V52" s="74"/>
    </row>
    <row r="53" spans="1:2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74"/>
      <c r="T53" s="74"/>
      <c r="U53" s="74"/>
      <c r="V53" s="74"/>
    </row>
    <row r="54" spans="1:2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74"/>
      <c r="T54" s="74"/>
      <c r="U54" s="74"/>
      <c r="V54" s="74"/>
    </row>
  </sheetData>
  <sortState xmlns:xlrd2="http://schemas.microsoft.com/office/spreadsheetml/2017/richdata2" ref="B6:E7">
    <sortCondition descending="1" ref="D6:D7"/>
  </sortState>
  <mergeCells count="1">
    <mergeCell ref="A1:E1"/>
  </mergeCells>
  <phoneticPr fontId="98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E01B2-54F7-4F15-B206-66AB67B3DD45}">
  <dimension ref="A1:AG68"/>
  <sheetViews>
    <sheetView workbookViewId="0">
      <selection activeCell="J41" sqref="J41"/>
    </sheetView>
  </sheetViews>
  <sheetFormatPr defaultRowHeight="14.4"/>
  <cols>
    <col min="1" max="1" width="4.44140625" customWidth="1"/>
    <col min="2" max="2" width="26.109375" customWidth="1"/>
  </cols>
  <sheetData>
    <row r="1" spans="1:33" ht="18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93" t="s">
        <v>73</v>
      </c>
      <c r="P1" s="93"/>
      <c r="Q1" s="93"/>
      <c r="R1" s="9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</row>
    <row r="2" spans="1:33" ht="18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93" t="s">
        <v>45</v>
      </c>
      <c r="P2" s="93"/>
      <c r="Q2" s="93"/>
      <c r="R2" s="9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</row>
    <row r="3" spans="1:33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</row>
    <row r="4" spans="1:3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</row>
    <row r="5" spans="1:33" ht="17.399999999999999">
      <c r="A5" s="74"/>
      <c r="B5" s="270"/>
      <c r="C5" s="271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3"/>
      <c r="S5" s="74"/>
      <c r="T5" s="74"/>
      <c r="U5" s="74"/>
      <c r="V5" s="15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</row>
    <row r="6" spans="1:33" ht="17.399999999999999">
      <c r="A6" s="74"/>
      <c r="B6" s="274" t="s">
        <v>52</v>
      </c>
      <c r="C6" s="275" t="s">
        <v>53</v>
      </c>
      <c r="D6" s="276">
        <v>45546</v>
      </c>
      <c r="E6" s="276">
        <v>45560</v>
      </c>
      <c r="F6" s="276">
        <v>45574</v>
      </c>
      <c r="G6" s="276">
        <v>45588</v>
      </c>
      <c r="H6" s="276">
        <v>45602</v>
      </c>
      <c r="I6" s="276">
        <v>45616</v>
      </c>
      <c r="J6" s="276">
        <v>45630</v>
      </c>
      <c r="K6" s="276">
        <v>45665</v>
      </c>
      <c r="L6" s="277">
        <v>45679</v>
      </c>
      <c r="M6" s="276">
        <v>45693</v>
      </c>
      <c r="N6" s="276">
        <v>45707</v>
      </c>
      <c r="O6" s="276">
        <v>45721</v>
      </c>
      <c r="P6" s="276">
        <v>45735</v>
      </c>
      <c r="Q6" s="276">
        <v>45749</v>
      </c>
      <c r="R6" s="278">
        <v>45763</v>
      </c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</row>
    <row r="7" spans="1:33" ht="17.399999999999999">
      <c r="A7" s="92">
        <v>1</v>
      </c>
      <c r="B7" s="279" t="s">
        <v>65</v>
      </c>
      <c r="C7" s="275">
        <v>27</v>
      </c>
      <c r="D7" s="153">
        <v>9</v>
      </c>
      <c r="E7" s="153">
        <v>18</v>
      </c>
      <c r="F7" s="153">
        <v>0</v>
      </c>
      <c r="G7" s="153">
        <v>0</v>
      </c>
      <c r="H7" s="153">
        <v>0</v>
      </c>
      <c r="I7" s="153">
        <v>0</v>
      </c>
      <c r="J7" s="153">
        <v>0</v>
      </c>
      <c r="K7" s="153">
        <v>0</v>
      </c>
      <c r="L7" s="153">
        <v>0</v>
      </c>
      <c r="M7" s="153">
        <v>0</v>
      </c>
      <c r="N7" s="153">
        <v>0</v>
      </c>
      <c r="O7" s="153">
        <v>0</v>
      </c>
      <c r="P7" s="153">
        <v>0</v>
      </c>
      <c r="Q7" s="153">
        <v>0</v>
      </c>
      <c r="R7" s="153">
        <v>0</v>
      </c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</row>
    <row r="8" spans="1:33" ht="17.399999999999999">
      <c r="A8" s="92">
        <v>2</v>
      </c>
      <c r="B8" s="279" t="s">
        <v>56</v>
      </c>
      <c r="C8" s="275">
        <v>22</v>
      </c>
      <c r="D8" s="153">
        <v>13</v>
      </c>
      <c r="E8" s="153">
        <v>9</v>
      </c>
      <c r="F8" s="153">
        <v>0</v>
      </c>
      <c r="G8" s="153">
        <v>0</v>
      </c>
      <c r="H8" s="153">
        <v>0</v>
      </c>
      <c r="I8" s="153">
        <v>0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153">
        <v>0</v>
      </c>
      <c r="P8" s="153">
        <v>0</v>
      </c>
      <c r="Q8" s="153">
        <v>0</v>
      </c>
      <c r="R8" s="153">
        <v>0</v>
      </c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</row>
    <row r="9" spans="1:33" ht="17.399999999999999">
      <c r="A9" s="92">
        <v>3</v>
      </c>
      <c r="B9" s="279" t="s">
        <v>11</v>
      </c>
      <c r="C9" s="275">
        <v>22</v>
      </c>
      <c r="D9" s="153">
        <v>6</v>
      </c>
      <c r="E9" s="153">
        <v>16</v>
      </c>
      <c r="F9" s="153">
        <v>0</v>
      </c>
      <c r="G9" s="153">
        <v>0</v>
      </c>
      <c r="H9" s="153">
        <v>0</v>
      </c>
      <c r="I9" s="153">
        <v>0</v>
      </c>
      <c r="J9" s="153">
        <v>0</v>
      </c>
      <c r="K9" s="153">
        <v>0</v>
      </c>
      <c r="L9" s="153">
        <v>0</v>
      </c>
      <c r="M9" s="153">
        <v>0</v>
      </c>
      <c r="N9" s="153">
        <v>0</v>
      </c>
      <c r="O9" s="153">
        <v>0</v>
      </c>
      <c r="P9" s="153">
        <v>0</v>
      </c>
      <c r="Q9" s="153">
        <v>0</v>
      </c>
      <c r="R9" s="153">
        <v>0</v>
      </c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</row>
    <row r="10" spans="1:33" ht="17.399999999999999">
      <c r="A10" s="92">
        <v>4</v>
      </c>
      <c r="B10" s="279" t="s">
        <v>19</v>
      </c>
      <c r="C10" s="275">
        <v>16</v>
      </c>
      <c r="D10" s="153">
        <v>16</v>
      </c>
      <c r="E10" s="153">
        <v>0</v>
      </c>
      <c r="F10" s="153">
        <v>0</v>
      </c>
      <c r="G10" s="153">
        <v>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53">
        <v>0</v>
      </c>
      <c r="R10" s="153">
        <v>0</v>
      </c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</row>
    <row r="11" spans="1:33" ht="17.399999999999999">
      <c r="A11" s="92">
        <v>5</v>
      </c>
      <c r="B11" s="279" t="s">
        <v>3</v>
      </c>
      <c r="C11" s="275">
        <v>16</v>
      </c>
      <c r="D11" s="153">
        <v>12</v>
      </c>
      <c r="E11" s="153">
        <v>4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</row>
    <row r="12" spans="1:33" ht="17.399999999999999">
      <c r="A12" s="92">
        <v>6</v>
      </c>
      <c r="B12" s="279" t="s">
        <v>44</v>
      </c>
      <c r="C12" s="275">
        <v>15</v>
      </c>
      <c r="D12" s="153">
        <v>0</v>
      </c>
      <c r="E12" s="153">
        <v>15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</row>
    <row r="13" spans="1:33" ht="17.399999999999999">
      <c r="A13" s="92">
        <v>7</v>
      </c>
      <c r="B13" s="279" t="s">
        <v>4</v>
      </c>
      <c r="C13" s="275">
        <v>11</v>
      </c>
      <c r="D13" s="153">
        <v>6</v>
      </c>
      <c r="E13" s="153">
        <v>5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74"/>
      <c r="T13" s="74"/>
      <c r="U13" s="15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</row>
    <row r="14" spans="1:33" ht="17.399999999999999">
      <c r="A14" s="92">
        <v>8</v>
      </c>
      <c r="B14" s="279" t="s">
        <v>43</v>
      </c>
      <c r="C14" s="275">
        <v>8</v>
      </c>
      <c r="D14" s="153">
        <v>0</v>
      </c>
      <c r="E14" s="153">
        <v>8</v>
      </c>
      <c r="F14" s="153">
        <v>0</v>
      </c>
      <c r="G14" s="153">
        <v>0</v>
      </c>
      <c r="H14" s="153">
        <v>0</v>
      </c>
      <c r="I14" s="153">
        <v>0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53">
        <v>0</v>
      </c>
      <c r="R14" s="153">
        <v>0</v>
      </c>
      <c r="S14" s="74"/>
      <c r="T14" s="74"/>
      <c r="U14" s="15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</row>
    <row r="15" spans="1:33" ht="17.399999999999999">
      <c r="A15" s="92">
        <v>9</v>
      </c>
      <c r="B15" s="279" t="s">
        <v>68</v>
      </c>
      <c r="C15" s="275">
        <v>4</v>
      </c>
      <c r="D15" s="153">
        <v>0</v>
      </c>
      <c r="E15" s="153">
        <v>4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</row>
    <row r="16" spans="1:33" ht="17.399999999999999">
      <c r="A16" s="92"/>
      <c r="B16" s="274" t="s">
        <v>50</v>
      </c>
      <c r="C16" s="275"/>
      <c r="D16" s="276">
        <v>45546</v>
      </c>
      <c r="E16" s="276">
        <v>45560</v>
      </c>
      <c r="F16" s="276">
        <v>45574</v>
      </c>
      <c r="G16" s="276">
        <v>45588</v>
      </c>
      <c r="H16" s="276">
        <v>45602</v>
      </c>
      <c r="I16" s="276">
        <v>45616</v>
      </c>
      <c r="J16" s="276">
        <v>45630</v>
      </c>
      <c r="K16" s="276">
        <v>45665</v>
      </c>
      <c r="L16" s="277">
        <v>45679</v>
      </c>
      <c r="M16" s="276">
        <v>45693</v>
      </c>
      <c r="N16" s="276">
        <v>45707</v>
      </c>
      <c r="O16" s="276">
        <v>45721</v>
      </c>
      <c r="P16" s="276">
        <v>45735</v>
      </c>
      <c r="Q16" s="276">
        <v>45749</v>
      </c>
      <c r="R16" s="278">
        <v>45763</v>
      </c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</row>
    <row r="17" spans="1:33" ht="17.399999999999999">
      <c r="A17" s="92">
        <v>1</v>
      </c>
      <c r="B17" s="279" t="s">
        <v>18</v>
      </c>
      <c r="C17" s="275">
        <v>31</v>
      </c>
      <c r="D17" s="153">
        <v>15</v>
      </c>
      <c r="E17" s="153">
        <v>16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</row>
    <row r="18" spans="1:33" ht="17.399999999999999">
      <c r="A18" s="92">
        <v>2</v>
      </c>
      <c r="B18" s="279" t="s">
        <v>23</v>
      </c>
      <c r="C18" s="275">
        <v>31</v>
      </c>
      <c r="D18" s="153">
        <v>15</v>
      </c>
      <c r="E18" s="153">
        <v>16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</row>
    <row r="19" spans="1:33" ht="17.399999999999999">
      <c r="A19" s="92">
        <v>3</v>
      </c>
      <c r="B19" s="279" t="s">
        <v>46</v>
      </c>
      <c r="C19" s="275">
        <v>31</v>
      </c>
      <c r="D19" s="153">
        <v>15</v>
      </c>
      <c r="E19" s="153">
        <v>16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</row>
    <row r="20" spans="1:33" ht="17.399999999999999">
      <c r="A20" s="92">
        <v>4</v>
      </c>
      <c r="B20" s="279" t="s">
        <v>49</v>
      </c>
      <c r="C20" s="275">
        <v>31</v>
      </c>
      <c r="D20" s="153">
        <v>17</v>
      </c>
      <c r="E20" s="153">
        <v>14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</row>
    <row r="21" spans="1:33" ht="17.399999999999999">
      <c r="A21" s="92">
        <v>5</v>
      </c>
      <c r="B21" s="279" t="s">
        <v>39</v>
      </c>
      <c r="C21" s="275">
        <v>30</v>
      </c>
      <c r="D21" s="153">
        <v>15</v>
      </c>
      <c r="E21" s="153">
        <v>15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</row>
    <row r="22" spans="1:33" ht="17.399999999999999">
      <c r="A22" s="92">
        <v>6</v>
      </c>
      <c r="B22" s="279" t="s">
        <v>21</v>
      </c>
      <c r="C22" s="275">
        <v>27</v>
      </c>
      <c r="D22" s="153">
        <v>13</v>
      </c>
      <c r="E22" s="153">
        <v>14</v>
      </c>
      <c r="F22" s="153">
        <v>0</v>
      </c>
      <c r="G22" s="153">
        <v>0</v>
      </c>
      <c r="H22" s="153">
        <v>0</v>
      </c>
      <c r="I22" s="153">
        <v>0</v>
      </c>
      <c r="J22" s="153">
        <v>0</v>
      </c>
      <c r="K22" s="153">
        <v>0</v>
      </c>
      <c r="L22" s="153">
        <v>0</v>
      </c>
      <c r="M22" s="153">
        <v>0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</row>
    <row r="23" spans="1:33" ht="17.399999999999999">
      <c r="A23" s="92">
        <v>7</v>
      </c>
      <c r="B23" s="279" t="s">
        <v>22</v>
      </c>
      <c r="C23" s="275">
        <v>21</v>
      </c>
      <c r="D23" s="153">
        <v>14</v>
      </c>
      <c r="E23" s="153">
        <v>7</v>
      </c>
      <c r="F23" s="153">
        <v>0</v>
      </c>
      <c r="G23" s="153">
        <v>0</v>
      </c>
      <c r="H23" s="153">
        <v>0</v>
      </c>
      <c r="I23" s="153">
        <v>0</v>
      </c>
      <c r="J23" s="153">
        <v>0</v>
      </c>
      <c r="K23" s="153">
        <v>0</v>
      </c>
      <c r="L23" s="153">
        <v>0</v>
      </c>
      <c r="M23" s="153">
        <v>0</v>
      </c>
      <c r="N23" s="153">
        <v>0</v>
      </c>
      <c r="O23" s="153">
        <v>0</v>
      </c>
      <c r="P23" s="153">
        <v>0</v>
      </c>
      <c r="Q23" s="153">
        <v>0</v>
      </c>
      <c r="R23" s="153">
        <v>0</v>
      </c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</row>
    <row r="24" spans="1:33" ht="17.399999999999999">
      <c r="A24" s="92">
        <v>8</v>
      </c>
      <c r="B24" s="279" t="s">
        <v>47</v>
      </c>
      <c r="C24" s="275">
        <v>17</v>
      </c>
      <c r="D24" s="153">
        <v>6</v>
      </c>
      <c r="E24" s="153">
        <v>11</v>
      </c>
      <c r="F24" s="153">
        <v>0</v>
      </c>
      <c r="G24" s="153">
        <v>0</v>
      </c>
      <c r="H24" s="153">
        <v>0</v>
      </c>
      <c r="I24" s="153">
        <v>0</v>
      </c>
      <c r="J24" s="153">
        <v>0</v>
      </c>
      <c r="K24" s="153">
        <v>0</v>
      </c>
      <c r="L24" s="153">
        <v>0</v>
      </c>
      <c r="M24" s="153">
        <v>0</v>
      </c>
      <c r="N24" s="153">
        <v>0</v>
      </c>
      <c r="O24" s="153">
        <v>0</v>
      </c>
      <c r="P24" s="153">
        <v>0</v>
      </c>
      <c r="Q24" s="153">
        <v>0</v>
      </c>
      <c r="R24" s="153">
        <v>0</v>
      </c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</row>
    <row r="25" spans="1:33" ht="17.399999999999999">
      <c r="A25" s="92">
        <v>9</v>
      </c>
      <c r="B25" s="279" t="s">
        <v>25</v>
      </c>
      <c r="C25" s="275">
        <v>0</v>
      </c>
      <c r="D25" s="153">
        <v>0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</row>
    <row r="26" spans="1:33" ht="17.399999999999999">
      <c r="A26" s="92"/>
      <c r="B26" s="274" t="s">
        <v>51</v>
      </c>
      <c r="C26" s="275"/>
      <c r="D26" s="276">
        <v>45546</v>
      </c>
      <c r="E26" s="276">
        <v>45560</v>
      </c>
      <c r="F26" s="276">
        <v>45574</v>
      </c>
      <c r="G26" s="276">
        <v>45588</v>
      </c>
      <c r="H26" s="276">
        <v>45602</v>
      </c>
      <c r="I26" s="276">
        <v>45616</v>
      </c>
      <c r="J26" s="276">
        <v>45630</v>
      </c>
      <c r="K26" s="276">
        <v>45665</v>
      </c>
      <c r="L26" s="277">
        <v>45679</v>
      </c>
      <c r="M26" s="276">
        <v>45693</v>
      </c>
      <c r="N26" s="276">
        <v>45707</v>
      </c>
      <c r="O26" s="276">
        <v>45721</v>
      </c>
      <c r="P26" s="276">
        <v>45735</v>
      </c>
      <c r="Q26" s="276">
        <v>45749</v>
      </c>
      <c r="R26" s="278">
        <v>45763</v>
      </c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</row>
    <row r="27" spans="1:33" ht="17.399999999999999">
      <c r="A27" s="92">
        <v>1</v>
      </c>
      <c r="B27" s="279" t="s">
        <v>32</v>
      </c>
      <c r="C27" s="275">
        <v>27</v>
      </c>
      <c r="D27" s="153">
        <v>15</v>
      </c>
      <c r="E27" s="153">
        <v>12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</row>
    <row r="28" spans="1:33" ht="17.399999999999999">
      <c r="A28" s="92">
        <v>2</v>
      </c>
      <c r="B28" s="279" t="s">
        <v>33</v>
      </c>
      <c r="C28" s="275">
        <v>21</v>
      </c>
      <c r="D28" s="153">
        <v>14</v>
      </c>
      <c r="E28" s="153">
        <v>7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</row>
    <row r="29" spans="1:33" ht="17.399999999999999">
      <c r="A29" s="92">
        <v>3</v>
      </c>
      <c r="B29" s="279" t="s">
        <v>31</v>
      </c>
      <c r="C29" s="275">
        <v>19</v>
      </c>
      <c r="D29" s="153">
        <v>13</v>
      </c>
      <c r="E29" s="153">
        <v>6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</row>
    <row r="30" spans="1:33" ht="17.399999999999999">
      <c r="A30" s="92">
        <v>4</v>
      </c>
      <c r="B30" s="279" t="s">
        <v>24</v>
      </c>
      <c r="C30" s="275">
        <v>18</v>
      </c>
      <c r="D30" s="153">
        <v>5</v>
      </c>
      <c r="E30" s="153">
        <v>13</v>
      </c>
      <c r="F30" s="153">
        <v>0</v>
      </c>
      <c r="G30" s="153">
        <v>0</v>
      </c>
      <c r="H30" s="153">
        <v>0</v>
      </c>
      <c r="I30" s="153">
        <v>0</v>
      </c>
      <c r="J30" s="153">
        <v>0</v>
      </c>
      <c r="K30" s="153">
        <v>0</v>
      </c>
      <c r="L30" s="153">
        <v>0</v>
      </c>
      <c r="M30" s="153">
        <v>0</v>
      </c>
      <c r="N30" s="153">
        <v>0</v>
      </c>
      <c r="O30" s="153">
        <v>0</v>
      </c>
      <c r="P30" s="153">
        <v>0</v>
      </c>
      <c r="Q30" s="153">
        <v>0</v>
      </c>
      <c r="R30" s="153">
        <v>0</v>
      </c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</row>
    <row r="31" spans="1:33" ht="17.399999999999999">
      <c r="A31" s="92">
        <v>5</v>
      </c>
      <c r="B31" s="279" t="s">
        <v>60</v>
      </c>
      <c r="C31" s="275">
        <v>13</v>
      </c>
      <c r="D31" s="153">
        <v>13</v>
      </c>
      <c r="E31" s="153">
        <v>0</v>
      </c>
      <c r="F31" s="153">
        <v>0</v>
      </c>
      <c r="G31" s="153">
        <v>0</v>
      </c>
      <c r="H31" s="153">
        <v>0</v>
      </c>
      <c r="I31" s="153">
        <v>0</v>
      </c>
      <c r="J31" s="153">
        <v>0</v>
      </c>
      <c r="K31" s="153">
        <v>0</v>
      </c>
      <c r="L31" s="153">
        <v>0</v>
      </c>
      <c r="M31" s="153">
        <v>0</v>
      </c>
      <c r="N31" s="153">
        <v>0</v>
      </c>
      <c r="O31" s="153">
        <v>0</v>
      </c>
      <c r="P31" s="153">
        <v>0</v>
      </c>
      <c r="Q31" s="153">
        <v>0</v>
      </c>
      <c r="R31" s="153">
        <v>0</v>
      </c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</row>
    <row r="32" spans="1:33" ht="17.399999999999999">
      <c r="A32" s="92">
        <v>6</v>
      </c>
      <c r="B32" s="279" t="s">
        <v>27</v>
      </c>
      <c r="C32" s="275">
        <v>12</v>
      </c>
      <c r="D32" s="153">
        <v>0</v>
      </c>
      <c r="E32" s="153">
        <v>12</v>
      </c>
      <c r="F32" s="153">
        <v>0</v>
      </c>
      <c r="G32" s="153">
        <v>0</v>
      </c>
      <c r="H32" s="153">
        <v>0</v>
      </c>
      <c r="I32" s="153">
        <v>0</v>
      </c>
      <c r="J32" s="153">
        <v>0</v>
      </c>
      <c r="K32" s="153">
        <v>0</v>
      </c>
      <c r="L32" s="153">
        <v>0</v>
      </c>
      <c r="M32" s="153">
        <v>0</v>
      </c>
      <c r="N32" s="153">
        <v>0</v>
      </c>
      <c r="O32" s="153">
        <v>0</v>
      </c>
      <c r="P32" s="153">
        <v>0</v>
      </c>
      <c r="Q32" s="153">
        <v>0</v>
      </c>
      <c r="R32" s="153">
        <v>0</v>
      </c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</row>
    <row r="33" spans="1:33" ht="17.399999999999999">
      <c r="A33" s="92">
        <v>7</v>
      </c>
      <c r="B33" s="279" t="s">
        <v>30</v>
      </c>
      <c r="C33" s="275">
        <v>6</v>
      </c>
      <c r="D33" s="153">
        <v>3</v>
      </c>
      <c r="E33" s="153">
        <v>3</v>
      </c>
      <c r="F33" s="153">
        <v>0</v>
      </c>
      <c r="G33" s="153">
        <v>0</v>
      </c>
      <c r="H33" s="153">
        <v>0</v>
      </c>
      <c r="I33" s="153">
        <v>0</v>
      </c>
      <c r="J33" s="153">
        <v>0</v>
      </c>
      <c r="K33" s="153">
        <v>0</v>
      </c>
      <c r="L33" s="153">
        <v>0</v>
      </c>
      <c r="M33" s="153">
        <v>0</v>
      </c>
      <c r="N33" s="153">
        <v>0</v>
      </c>
      <c r="O33" s="153">
        <v>0</v>
      </c>
      <c r="P33" s="153">
        <v>0</v>
      </c>
      <c r="Q33" s="153">
        <v>0</v>
      </c>
      <c r="R33" s="153">
        <v>0</v>
      </c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</row>
    <row r="34" spans="1:33" ht="17.399999999999999">
      <c r="A34" s="92">
        <v>8</v>
      </c>
      <c r="B34" s="279" t="s">
        <v>28</v>
      </c>
      <c r="C34" s="275">
        <v>5</v>
      </c>
      <c r="D34" s="153">
        <v>0</v>
      </c>
      <c r="E34" s="153">
        <v>5</v>
      </c>
      <c r="F34" s="153">
        <v>0</v>
      </c>
      <c r="G34" s="153">
        <v>0</v>
      </c>
      <c r="H34" s="153">
        <v>0</v>
      </c>
      <c r="I34" s="153">
        <v>0</v>
      </c>
      <c r="J34" s="153">
        <v>0</v>
      </c>
      <c r="K34" s="153">
        <v>0</v>
      </c>
      <c r="L34" s="153">
        <v>0</v>
      </c>
      <c r="M34" s="153">
        <v>0</v>
      </c>
      <c r="N34" s="153">
        <v>0</v>
      </c>
      <c r="O34" s="153">
        <v>0</v>
      </c>
      <c r="P34" s="153">
        <v>0</v>
      </c>
      <c r="Q34" s="153">
        <v>0</v>
      </c>
      <c r="R34" s="153">
        <v>0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</row>
    <row r="35" spans="1:33" ht="17.399999999999999">
      <c r="A35" s="92">
        <v>9</v>
      </c>
      <c r="B35" s="280" t="s">
        <v>29</v>
      </c>
      <c r="C35" s="281">
        <v>0</v>
      </c>
      <c r="D35" s="153">
        <v>0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</row>
    <row r="36" spans="1:33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</row>
    <row r="37" spans="1:33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</row>
    <row r="38" spans="1:33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</row>
    <row r="39" spans="1:33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</row>
    <row r="40" spans="1:33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</row>
    <row r="41" spans="1:33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</row>
    <row r="42" spans="1:33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</row>
    <row r="43" spans="1:33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</row>
    <row r="44" spans="1:33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</row>
    <row r="45" spans="1:33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</row>
    <row r="46" spans="1:33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</row>
    <row r="47" spans="1:33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</row>
    <row r="48" spans="1:33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</row>
    <row r="49" spans="1:33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</row>
    <row r="50" spans="1:33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</row>
    <row r="51" spans="1:33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</row>
    <row r="52" spans="1:33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</row>
    <row r="53" spans="1:33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</row>
    <row r="54" spans="1:33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</row>
    <row r="55" spans="1:33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</row>
    <row r="56" spans="1:33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</row>
    <row r="57" spans="1:33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</row>
    <row r="58" spans="1:33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</row>
    <row r="59" spans="1:33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</row>
    <row r="60" spans="1:33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</row>
    <row r="61" spans="1:33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</row>
    <row r="62" spans="1:33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</row>
    <row r="63" spans="1:33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</row>
    <row r="64" spans="1:33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</row>
    <row r="65" spans="1:33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</row>
    <row r="66" spans="1:33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</row>
    <row r="67" spans="1:33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</row>
    <row r="68" spans="1:33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5FFA8-9AEC-427E-A53C-CD88D0B11405}">
  <dimension ref="A1:AA82"/>
  <sheetViews>
    <sheetView workbookViewId="0">
      <selection activeCell="G18" sqref="G18"/>
    </sheetView>
  </sheetViews>
  <sheetFormatPr defaultRowHeight="14.4"/>
  <cols>
    <col min="1" max="1" width="4.109375" customWidth="1"/>
    <col min="2" max="2" width="27.6640625" customWidth="1"/>
    <col min="3" max="17" width="9.5546875" customWidth="1"/>
    <col min="18" max="18" width="9.88671875" customWidth="1"/>
    <col min="19" max="19" width="15.33203125" customWidth="1"/>
  </cols>
  <sheetData>
    <row r="1" spans="1:27" ht="21.6" thickBot="1">
      <c r="A1" s="155"/>
      <c r="B1" s="155"/>
      <c r="C1" s="293" t="s">
        <v>1</v>
      </c>
      <c r="D1" s="293"/>
      <c r="E1" s="155"/>
      <c r="F1" s="155"/>
      <c r="G1" s="155"/>
      <c r="H1" s="155"/>
      <c r="I1" s="156"/>
      <c r="J1" s="156"/>
      <c r="K1" s="156"/>
      <c r="L1" s="156"/>
      <c r="M1" s="156"/>
      <c r="N1" s="155"/>
      <c r="O1" s="155"/>
      <c r="P1" s="155"/>
      <c r="Q1" s="157"/>
      <c r="R1" s="157"/>
      <c r="S1" s="157"/>
      <c r="T1" s="31"/>
      <c r="U1" s="31"/>
      <c r="V1" s="32"/>
      <c r="W1" s="1"/>
      <c r="X1" s="1"/>
      <c r="Y1" s="1"/>
      <c r="Z1" s="1"/>
      <c r="AA1" s="1"/>
    </row>
    <row r="2" spans="1:27" ht="16.2">
      <c r="A2" s="158"/>
      <c r="B2" s="159" t="s">
        <v>0</v>
      </c>
      <c r="C2" s="276">
        <v>45546</v>
      </c>
      <c r="D2" s="276">
        <v>45560</v>
      </c>
      <c r="E2" s="276">
        <v>45574</v>
      </c>
      <c r="F2" s="276">
        <v>45588</v>
      </c>
      <c r="G2" s="276">
        <v>45602</v>
      </c>
      <c r="H2" s="276">
        <v>45616</v>
      </c>
      <c r="I2" s="276">
        <v>45630</v>
      </c>
      <c r="J2" s="276">
        <v>45665</v>
      </c>
      <c r="K2" s="277">
        <v>45679</v>
      </c>
      <c r="L2" s="276">
        <v>45693</v>
      </c>
      <c r="M2" s="276">
        <v>45707</v>
      </c>
      <c r="N2" s="276">
        <v>45721</v>
      </c>
      <c r="O2" s="276">
        <v>45735</v>
      </c>
      <c r="P2" s="276">
        <v>45749</v>
      </c>
      <c r="Q2" s="278">
        <v>45763</v>
      </c>
      <c r="R2" s="160" t="s">
        <v>10</v>
      </c>
      <c r="S2" s="161" t="s">
        <v>12</v>
      </c>
      <c r="T2" s="4"/>
      <c r="U2" s="33"/>
      <c r="V2" s="6"/>
      <c r="W2" s="34"/>
      <c r="X2" s="1"/>
      <c r="Y2" s="1"/>
      <c r="Z2" s="1"/>
      <c r="AA2" s="1"/>
    </row>
    <row r="3" spans="1:27" ht="16.2">
      <c r="A3" s="162">
        <v>1</v>
      </c>
      <c r="B3" s="166" t="s">
        <v>65</v>
      </c>
      <c r="C3" s="167">
        <v>2105</v>
      </c>
      <c r="D3" s="168">
        <v>2169</v>
      </c>
      <c r="E3" s="168"/>
      <c r="F3" s="168"/>
      <c r="G3" s="168"/>
      <c r="H3" s="168"/>
      <c r="I3" s="164"/>
      <c r="J3" s="164"/>
      <c r="K3" s="164"/>
      <c r="L3" s="164"/>
      <c r="M3" s="169"/>
      <c r="N3" s="170"/>
      <c r="O3" s="170"/>
      <c r="P3" s="170"/>
      <c r="Q3" s="170"/>
      <c r="R3" s="164">
        <f>SUM(C3:Q3)</f>
        <v>4274</v>
      </c>
      <c r="S3" s="165">
        <f>SUM(C3:Q3)/30</f>
        <v>142.46666666666667</v>
      </c>
      <c r="T3" s="35"/>
      <c r="U3" s="36"/>
      <c r="V3" s="35"/>
      <c r="W3" s="36"/>
      <c r="X3" s="1"/>
      <c r="Y3" s="1"/>
      <c r="Z3" s="1"/>
      <c r="AA3" s="1"/>
    </row>
    <row r="4" spans="1:27" ht="16.2">
      <c r="A4" s="162">
        <v>2</v>
      </c>
      <c r="B4" s="166" t="s">
        <v>44</v>
      </c>
      <c r="C4" s="167">
        <v>0</v>
      </c>
      <c r="D4" s="168">
        <v>2084</v>
      </c>
      <c r="E4" s="168"/>
      <c r="F4" s="168"/>
      <c r="G4" s="168"/>
      <c r="H4" s="168"/>
      <c r="I4" s="164"/>
      <c r="J4" s="164"/>
      <c r="K4" s="164"/>
      <c r="L4" s="164"/>
      <c r="M4" s="169"/>
      <c r="N4" s="170"/>
      <c r="O4" s="170"/>
      <c r="P4" s="170"/>
      <c r="Q4" s="170"/>
      <c r="R4" s="164">
        <f>SUM(C4:Q4)</f>
        <v>2084</v>
      </c>
      <c r="S4" s="165">
        <f>SUM(C4:Q4)/15</f>
        <v>138.93333333333334</v>
      </c>
      <c r="T4" s="35"/>
      <c r="U4" s="36"/>
      <c r="V4" s="35"/>
      <c r="W4" s="36"/>
      <c r="X4" s="1"/>
      <c r="Y4" s="1"/>
      <c r="Z4" s="1"/>
      <c r="AA4" s="1"/>
    </row>
    <row r="5" spans="1:27" ht="16.2">
      <c r="A5" s="162">
        <v>3</v>
      </c>
      <c r="B5" s="166" t="s">
        <v>43</v>
      </c>
      <c r="C5" s="167">
        <v>0</v>
      </c>
      <c r="D5" s="168">
        <v>2005</v>
      </c>
      <c r="E5" s="168"/>
      <c r="F5" s="168"/>
      <c r="G5" s="168"/>
      <c r="H5" s="168"/>
      <c r="I5" s="164"/>
      <c r="J5" s="164"/>
      <c r="K5" s="164"/>
      <c r="L5" s="164"/>
      <c r="M5" s="169"/>
      <c r="N5" s="170"/>
      <c r="O5" s="170"/>
      <c r="P5" s="170"/>
      <c r="Q5" s="170"/>
      <c r="R5" s="164">
        <f>SUM(C5:Q5)</f>
        <v>2005</v>
      </c>
      <c r="S5" s="165">
        <f>SUM(C5:Q5)/15</f>
        <v>133.66666666666666</v>
      </c>
      <c r="T5" s="35"/>
      <c r="U5" s="36"/>
      <c r="V5" s="35"/>
      <c r="W5" s="36"/>
      <c r="X5" s="1"/>
      <c r="Y5" s="1"/>
      <c r="Z5" s="1"/>
      <c r="AA5" s="1"/>
    </row>
    <row r="6" spans="1:27" ht="16.2">
      <c r="A6" s="162">
        <v>4</v>
      </c>
      <c r="B6" s="166" t="s">
        <v>11</v>
      </c>
      <c r="C6" s="167">
        <v>1951</v>
      </c>
      <c r="D6" s="168">
        <v>2054</v>
      </c>
      <c r="E6" s="168"/>
      <c r="F6" s="168"/>
      <c r="G6" s="168"/>
      <c r="H6" s="168"/>
      <c r="I6" s="164"/>
      <c r="J6" s="164"/>
      <c r="K6" s="164"/>
      <c r="L6" s="164"/>
      <c r="M6" s="169"/>
      <c r="N6" s="170"/>
      <c r="O6" s="170"/>
      <c r="P6" s="170"/>
      <c r="Q6" s="170"/>
      <c r="R6" s="164">
        <f>SUM(C6:Q6)</f>
        <v>4005</v>
      </c>
      <c r="S6" s="165">
        <f>SUM(C6:Q6)/30</f>
        <v>133.5</v>
      </c>
      <c r="T6" s="35"/>
      <c r="U6" s="35"/>
      <c r="V6" s="35"/>
      <c r="W6" s="36"/>
      <c r="X6" s="1"/>
      <c r="Y6" s="1"/>
      <c r="Z6" s="1"/>
      <c r="AA6" s="1"/>
    </row>
    <row r="7" spans="1:27" ht="16.2">
      <c r="A7" s="162">
        <v>5</v>
      </c>
      <c r="B7" s="166" t="s">
        <v>3</v>
      </c>
      <c r="C7" s="167">
        <v>1960</v>
      </c>
      <c r="D7" s="168">
        <v>1952</v>
      </c>
      <c r="E7" s="168"/>
      <c r="F7" s="168"/>
      <c r="G7" s="168"/>
      <c r="H7" s="168"/>
      <c r="I7" s="164"/>
      <c r="J7" s="164"/>
      <c r="K7" s="164"/>
      <c r="L7" s="164"/>
      <c r="M7" s="169"/>
      <c r="N7" s="170"/>
      <c r="O7" s="170"/>
      <c r="P7" s="170"/>
      <c r="Q7" s="170"/>
      <c r="R7" s="164">
        <f>SUM(C7:Q7)</f>
        <v>3912</v>
      </c>
      <c r="S7" s="165">
        <f>SUM(C7:Q7)/30</f>
        <v>130.4</v>
      </c>
      <c r="T7" s="35"/>
      <c r="U7" s="35"/>
      <c r="V7" s="35"/>
      <c r="W7" s="36"/>
      <c r="X7" s="1"/>
      <c r="Y7" s="1"/>
      <c r="Z7" s="1"/>
      <c r="AA7" s="1"/>
    </row>
    <row r="8" spans="1:27" ht="16.2">
      <c r="A8" s="162">
        <v>6</v>
      </c>
      <c r="B8" s="163" t="s">
        <v>19</v>
      </c>
      <c r="C8" s="164">
        <v>1929</v>
      </c>
      <c r="D8" s="164">
        <v>0</v>
      </c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>
        <f>SUM(C8:Q8)</f>
        <v>1929</v>
      </c>
      <c r="S8" s="165">
        <f>SUM(C8:Q8)/15</f>
        <v>128.6</v>
      </c>
      <c r="T8" s="35"/>
      <c r="U8" s="35"/>
      <c r="V8" s="35"/>
      <c r="W8" s="36"/>
      <c r="X8" s="1"/>
      <c r="Y8" s="1"/>
      <c r="Z8" s="1"/>
      <c r="AA8" s="1"/>
    </row>
    <row r="9" spans="1:27" ht="16.2">
      <c r="A9" s="162">
        <v>7</v>
      </c>
      <c r="B9" s="166" t="s">
        <v>56</v>
      </c>
      <c r="C9" s="167">
        <v>1939</v>
      </c>
      <c r="D9" s="168">
        <v>1904</v>
      </c>
      <c r="E9" s="168"/>
      <c r="F9" s="168"/>
      <c r="G9" s="168"/>
      <c r="H9" s="168"/>
      <c r="I9" s="164"/>
      <c r="J9" s="164"/>
      <c r="K9" s="164"/>
      <c r="L9" s="164"/>
      <c r="M9" s="169"/>
      <c r="N9" s="170"/>
      <c r="O9" s="170"/>
      <c r="P9" s="170"/>
      <c r="Q9" s="170"/>
      <c r="R9" s="164">
        <f>SUM(C9:Q9)</f>
        <v>3843</v>
      </c>
      <c r="S9" s="165">
        <f>SUM(C9:Q9)/30</f>
        <v>128.1</v>
      </c>
      <c r="T9" s="35"/>
      <c r="U9" s="35"/>
      <c r="V9" s="35"/>
      <c r="W9" s="36"/>
      <c r="X9" s="1"/>
      <c r="Y9" s="1"/>
      <c r="Z9" s="1"/>
      <c r="AA9" s="1"/>
    </row>
    <row r="10" spans="1:27" ht="16.2">
      <c r="A10" s="162">
        <v>8</v>
      </c>
      <c r="B10" s="166" t="s">
        <v>4</v>
      </c>
      <c r="C10" s="167">
        <v>1921</v>
      </c>
      <c r="D10" s="168">
        <v>1918</v>
      </c>
      <c r="E10" s="168"/>
      <c r="F10" s="168"/>
      <c r="G10" s="168"/>
      <c r="H10" s="168"/>
      <c r="I10" s="164"/>
      <c r="J10" s="164"/>
      <c r="K10" s="164"/>
      <c r="L10" s="164"/>
      <c r="M10" s="169"/>
      <c r="N10" s="170"/>
      <c r="O10" s="170"/>
      <c r="P10" s="170"/>
      <c r="Q10" s="170"/>
      <c r="R10" s="164">
        <f>SUM(C10:Q10)</f>
        <v>3839</v>
      </c>
      <c r="S10" s="165">
        <f>SUM(C10:Q10)/30</f>
        <v>127.96666666666667</v>
      </c>
      <c r="T10" s="35"/>
      <c r="U10" s="35"/>
      <c r="V10" s="35"/>
      <c r="W10" s="36"/>
      <c r="X10" s="1"/>
      <c r="Y10" s="1"/>
      <c r="Z10" s="1"/>
      <c r="AA10" s="1"/>
    </row>
    <row r="11" spans="1:27" ht="16.2">
      <c r="A11" s="162">
        <v>9</v>
      </c>
      <c r="B11" s="163" t="s">
        <v>68</v>
      </c>
      <c r="C11" s="164">
        <v>0</v>
      </c>
      <c r="D11" s="164">
        <v>1910</v>
      </c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>
        <f>SUM(C11:Q11)</f>
        <v>1910</v>
      </c>
      <c r="S11" s="165">
        <f>SUM(C11:Q11)/15</f>
        <v>127.33333333333333</v>
      </c>
      <c r="T11" s="35"/>
      <c r="U11" s="36"/>
      <c r="V11" s="35"/>
      <c r="W11" s="36"/>
      <c r="X11" s="1"/>
      <c r="Y11" s="1"/>
      <c r="Z11" s="1"/>
      <c r="AA11" s="1"/>
    </row>
    <row r="12" spans="1:27" ht="19.5" customHeight="1">
      <c r="A12" s="173"/>
      <c r="B12" s="174"/>
      <c r="C12" s="294" t="s">
        <v>1</v>
      </c>
      <c r="D12" s="29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44"/>
      <c r="U12" s="1"/>
      <c r="V12" s="1"/>
      <c r="W12" s="1"/>
      <c r="X12" s="1"/>
      <c r="Y12" s="1"/>
      <c r="Z12" s="1"/>
      <c r="AA12" s="1"/>
    </row>
    <row r="13" spans="1:27" ht="16.2">
      <c r="A13" s="162"/>
      <c r="B13" s="159" t="s">
        <v>6</v>
      </c>
      <c r="C13" s="276">
        <v>45546</v>
      </c>
      <c r="D13" s="276">
        <v>45560</v>
      </c>
      <c r="E13" s="276">
        <v>45574</v>
      </c>
      <c r="F13" s="276">
        <v>45588</v>
      </c>
      <c r="G13" s="276">
        <v>45602</v>
      </c>
      <c r="H13" s="276">
        <v>45616</v>
      </c>
      <c r="I13" s="276">
        <v>45630</v>
      </c>
      <c r="J13" s="276">
        <v>45665</v>
      </c>
      <c r="K13" s="277">
        <v>45679</v>
      </c>
      <c r="L13" s="276">
        <v>45693</v>
      </c>
      <c r="M13" s="276">
        <v>45707</v>
      </c>
      <c r="N13" s="276">
        <v>45721</v>
      </c>
      <c r="O13" s="276">
        <v>45735</v>
      </c>
      <c r="P13" s="276">
        <v>45749</v>
      </c>
      <c r="Q13" s="278">
        <v>45763</v>
      </c>
      <c r="R13" s="182" t="s">
        <v>10</v>
      </c>
      <c r="S13" s="183" t="s">
        <v>12</v>
      </c>
      <c r="T13" s="35"/>
      <c r="U13" s="1"/>
      <c r="V13" s="1"/>
      <c r="W13" s="1"/>
      <c r="X13" s="1"/>
      <c r="Y13" s="1"/>
      <c r="Z13" s="1"/>
      <c r="AA13" s="1"/>
    </row>
    <row r="14" spans="1:27" ht="16.2">
      <c r="A14" s="162">
        <v>1</v>
      </c>
      <c r="B14" s="166" t="s">
        <v>18</v>
      </c>
      <c r="C14" s="167">
        <v>1916</v>
      </c>
      <c r="D14" s="168">
        <v>1949</v>
      </c>
      <c r="E14" s="168"/>
      <c r="F14" s="168"/>
      <c r="G14" s="168"/>
      <c r="H14" s="168"/>
      <c r="I14" s="164"/>
      <c r="J14" s="164"/>
      <c r="K14" s="164"/>
      <c r="L14" s="164"/>
      <c r="M14" s="169"/>
      <c r="N14" s="170"/>
      <c r="O14" s="170"/>
      <c r="P14" s="170"/>
      <c r="Q14" s="170"/>
      <c r="R14" s="171">
        <f>SUM(C14:Q14)</f>
        <v>3865</v>
      </c>
      <c r="S14" s="165">
        <f>SUM(C14:Q14)/30</f>
        <v>128.83333333333334</v>
      </c>
      <c r="T14" s="45"/>
      <c r="U14" s="46"/>
      <c r="V14" s="46"/>
      <c r="W14" s="46"/>
      <c r="X14" s="1"/>
      <c r="Y14" s="1"/>
      <c r="Z14" s="1"/>
      <c r="AA14" s="1"/>
    </row>
    <row r="15" spans="1:27" ht="16.2">
      <c r="A15" s="162">
        <v>2</v>
      </c>
      <c r="B15" s="175" t="s">
        <v>21</v>
      </c>
      <c r="C15" s="167">
        <v>1893</v>
      </c>
      <c r="D15" s="168">
        <v>1890</v>
      </c>
      <c r="E15" s="168"/>
      <c r="F15" s="168"/>
      <c r="G15" s="168"/>
      <c r="H15" s="168"/>
      <c r="I15" s="164"/>
      <c r="J15" s="164"/>
      <c r="K15" s="164"/>
      <c r="L15" s="164"/>
      <c r="M15" s="169"/>
      <c r="N15" s="170"/>
      <c r="O15" s="170"/>
      <c r="P15" s="170"/>
      <c r="Q15" s="170"/>
      <c r="R15" s="171">
        <f>SUM(C15:Q15)</f>
        <v>3783</v>
      </c>
      <c r="S15" s="165">
        <f>SUM(C15:Q15)/30</f>
        <v>126.1</v>
      </c>
      <c r="T15" s="45"/>
      <c r="U15" s="1"/>
      <c r="V15" s="1"/>
      <c r="W15" s="1"/>
      <c r="X15" s="1"/>
      <c r="Y15" s="1"/>
      <c r="Z15" s="1"/>
      <c r="AA15" s="1"/>
    </row>
    <row r="16" spans="1:27" ht="16.2">
      <c r="A16" s="162">
        <v>3</v>
      </c>
      <c r="B16" s="166" t="s">
        <v>23</v>
      </c>
      <c r="C16" s="167">
        <v>1884</v>
      </c>
      <c r="D16" s="168">
        <v>1899</v>
      </c>
      <c r="E16" s="168"/>
      <c r="F16" s="168"/>
      <c r="G16" s="168"/>
      <c r="H16" s="168"/>
      <c r="I16" s="164"/>
      <c r="J16" s="164"/>
      <c r="K16" s="164"/>
      <c r="L16" s="164"/>
      <c r="M16" s="169"/>
      <c r="N16" s="170"/>
      <c r="O16" s="170"/>
      <c r="P16" s="170"/>
      <c r="Q16" s="170"/>
      <c r="R16" s="171">
        <f>SUM(C16:Q16)</f>
        <v>3783</v>
      </c>
      <c r="S16" s="165">
        <f>SUM(C16:Q16)/30</f>
        <v>126.1</v>
      </c>
      <c r="T16" s="45"/>
      <c r="U16" s="1"/>
      <c r="V16" s="1"/>
      <c r="W16" s="1"/>
      <c r="X16" s="1"/>
      <c r="Y16" s="1"/>
      <c r="Z16" s="1"/>
      <c r="AA16" s="1"/>
    </row>
    <row r="17" spans="1:27" ht="16.2">
      <c r="A17" s="162">
        <v>4</v>
      </c>
      <c r="B17" s="166" t="s">
        <v>46</v>
      </c>
      <c r="C17" s="167">
        <v>1873</v>
      </c>
      <c r="D17" s="168">
        <v>1893</v>
      </c>
      <c r="E17" s="168"/>
      <c r="F17" s="168"/>
      <c r="G17" s="168"/>
      <c r="H17" s="168"/>
      <c r="I17" s="164"/>
      <c r="J17" s="164"/>
      <c r="K17" s="164"/>
      <c r="L17" s="164"/>
      <c r="M17" s="169"/>
      <c r="N17" s="170"/>
      <c r="O17" s="170"/>
      <c r="P17" s="170"/>
      <c r="Q17" s="170"/>
      <c r="R17" s="171">
        <f>SUM(C17:Q17)</f>
        <v>3766</v>
      </c>
      <c r="S17" s="165">
        <f>SUM(C17:Q17)/30</f>
        <v>125.53333333333333</v>
      </c>
      <c r="T17" s="45"/>
      <c r="U17" s="1"/>
      <c r="V17" s="1"/>
      <c r="W17" s="1"/>
      <c r="X17" s="1"/>
      <c r="Y17" s="1"/>
      <c r="Z17" s="1"/>
      <c r="AA17" s="1"/>
    </row>
    <row r="18" spans="1:27" ht="16.2">
      <c r="A18" s="162">
        <v>5</v>
      </c>
      <c r="B18" s="166" t="s">
        <v>49</v>
      </c>
      <c r="C18" s="167">
        <v>1868</v>
      </c>
      <c r="D18" s="168">
        <v>1858</v>
      </c>
      <c r="E18" s="168"/>
      <c r="F18" s="168"/>
      <c r="G18" s="168"/>
      <c r="H18" s="168"/>
      <c r="I18" s="164"/>
      <c r="J18" s="164"/>
      <c r="K18" s="164"/>
      <c r="L18" s="164"/>
      <c r="M18" s="169"/>
      <c r="N18" s="170"/>
      <c r="O18" s="170"/>
      <c r="P18" s="170"/>
      <c r="Q18" s="170"/>
      <c r="R18" s="171">
        <f>SUM(C18:Q18)</f>
        <v>3726</v>
      </c>
      <c r="S18" s="165">
        <f>SUM(C18:Q18)/30</f>
        <v>124.2</v>
      </c>
      <c r="T18" s="45"/>
      <c r="U18" s="1"/>
      <c r="V18" s="1"/>
      <c r="W18" s="1"/>
      <c r="X18" s="1"/>
      <c r="Y18" s="1"/>
      <c r="Z18" s="1"/>
      <c r="AA18" s="1"/>
    </row>
    <row r="19" spans="1:27" ht="16.2">
      <c r="A19" s="162">
        <v>6</v>
      </c>
      <c r="B19" s="166" t="s">
        <v>39</v>
      </c>
      <c r="C19" s="167">
        <v>1851</v>
      </c>
      <c r="D19" s="168">
        <v>1836</v>
      </c>
      <c r="E19" s="168"/>
      <c r="F19" s="168"/>
      <c r="G19" s="168"/>
      <c r="H19" s="168"/>
      <c r="I19" s="164"/>
      <c r="J19" s="164"/>
      <c r="K19" s="164"/>
      <c r="L19" s="164"/>
      <c r="M19" s="169"/>
      <c r="N19" s="170"/>
      <c r="O19" s="170"/>
      <c r="P19" s="170"/>
      <c r="Q19" s="170"/>
      <c r="R19" s="171">
        <f>SUM(C19:Q19)</f>
        <v>3687</v>
      </c>
      <c r="S19" s="165">
        <f>SUM(C19:Q19)/30</f>
        <v>122.9</v>
      </c>
      <c r="T19" s="45"/>
      <c r="U19" s="1"/>
      <c r="V19" s="1"/>
      <c r="W19" s="1"/>
      <c r="X19" s="1"/>
      <c r="Y19" s="1"/>
      <c r="Z19" s="1"/>
      <c r="AA19" s="1"/>
    </row>
    <row r="20" spans="1:27" ht="16.2">
      <c r="A20" s="162">
        <v>7</v>
      </c>
      <c r="B20" s="176" t="s">
        <v>47</v>
      </c>
      <c r="C20" s="167">
        <v>1810</v>
      </c>
      <c r="D20" s="168">
        <v>1829</v>
      </c>
      <c r="E20" s="168"/>
      <c r="F20" s="168"/>
      <c r="G20" s="168"/>
      <c r="H20" s="168"/>
      <c r="I20" s="164"/>
      <c r="J20" s="164"/>
      <c r="K20" s="164"/>
      <c r="L20" s="164"/>
      <c r="M20" s="169"/>
      <c r="N20" s="170"/>
      <c r="O20" s="170"/>
      <c r="P20" s="170"/>
      <c r="Q20" s="170"/>
      <c r="R20" s="171">
        <f>SUM(C20:Q20)</f>
        <v>3639</v>
      </c>
      <c r="S20" s="165">
        <f>SUM(C20:Q20)/30</f>
        <v>121.3</v>
      </c>
      <c r="T20" s="45"/>
      <c r="U20" s="1"/>
      <c r="V20" s="1"/>
      <c r="W20" s="1"/>
      <c r="X20" s="1"/>
      <c r="Y20" s="1"/>
      <c r="Z20" s="1"/>
      <c r="AA20" s="1"/>
    </row>
    <row r="21" spans="1:27" ht="16.2">
      <c r="A21" s="162">
        <v>8</v>
      </c>
      <c r="B21" s="166" t="s">
        <v>22</v>
      </c>
      <c r="C21" s="167">
        <v>1796</v>
      </c>
      <c r="D21" s="168">
        <v>1775</v>
      </c>
      <c r="E21" s="168"/>
      <c r="F21" s="168"/>
      <c r="G21" s="168"/>
      <c r="H21" s="168"/>
      <c r="I21" s="164"/>
      <c r="J21" s="164"/>
      <c r="K21" s="164"/>
      <c r="L21" s="164"/>
      <c r="M21" s="169"/>
      <c r="N21" s="170"/>
      <c r="O21" s="170"/>
      <c r="P21" s="170"/>
      <c r="Q21" s="170"/>
      <c r="R21" s="171">
        <f>SUM(C21:Q21)</f>
        <v>3571</v>
      </c>
      <c r="S21" s="165">
        <f>SUM(C21:Q21)/30</f>
        <v>119.03333333333333</v>
      </c>
      <c r="T21" s="45"/>
      <c r="U21" s="1"/>
      <c r="V21" s="1"/>
      <c r="W21" s="1"/>
      <c r="X21" s="1"/>
      <c r="Y21" s="1"/>
      <c r="Z21" s="1"/>
      <c r="AA21" s="1"/>
    </row>
    <row r="22" spans="1:27" ht="16.2">
      <c r="A22" s="162">
        <v>9</v>
      </c>
      <c r="B22" s="166" t="s">
        <v>25</v>
      </c>
      <c r="C22" s="167">
        <v>0</v>
      </c>
      <c r="D22" s="168">
        <v>0</v>
      </c>
      <c r="E22" s="168"/>
      <c r="F22" s="168"/>
      <c r="G22" s="168"/>
      <c r="H22" s="168"/>
      <c r="I22" s="164"/>
      <c r="J22" s="164"/>
      <c r="K22" s="164"/>
      <c r="L22" s="164"/>
      <c r="M22" s="169"/>
      <c r="N22" s="170"/>
      <c r="O22" s="170"/>
      <c r="P22" s="170"/>
      <c r="Q22" s="170"/>
      <c r="R22" s="171">
        <f>SUM(C22:Q22)</f>
        <v>0</v>
      </c>
      <c r="S22" s="165">
        <f>SUM(C22:Q22)/15</f>
        <v>0</v>
      </c>
      <c r="T22" s="45"/>
      <c r="U22" s="1"/>
      <c r="V22" s="1"/>
      <c r="W22" s="1"/>
      <c r="X22" s="1"/>
      <c r="Y22" s="1"/>
      <c r="Z22" s="1"/>
      <c r="AA22" s="1"/>
    </row>
    <row r="23" spans="1:27" ht="22.8" customHeight="1">
      <c r="A23" s="162"/>
      <c r="B23" s="174"/>
      <c r="C23" s="293" t="s">
        <v>1</v>
      </c>
      <c r="D23" s="293"/>
      <c r="E23" s="177"/>
      <c r="F23" s="177"/>
      <c r="G23" s="177"/>
      <c r="H23" s="177"/>
      <c r="I23" s="178"/>
      <c r="J23" s="178"/>
      <c r="K23" s="178"/>
      <c r="L23" s="178"/>
      <c r="M23" s="179"/>
      <c r="N23" s="180"/>
      <c r="O23" s="180"/>
      <c r="P23" s="180"/>
      <c r="Q23" s="180"/>
      <c r="R23" s="181"/>
      <c r="S23" s="172"/>
      <c r="T23" s="45"/>
      <c r="U23" s="3"/>
      <c r="V23" s="3"/>
      <c r="W23" s="3"/>
      <c r="X23" s="1"/>
      <c r="Y23" s="1"/>
      <c r="Z23" s="1"/>
      <c r="AA23" s="1"/>
    </row>
    <row r="24" spans="1:27" ht="18.600000000000001">
      <c r="A24" s="162"/>
      <c r="B24" s="159" t="s">
        <v>26</v>
      </c>
      <c r="C24" s="276">
        <v>45546</v>
      </c>
      <c r="D24" s="276">
        <v>45560</v>
      </c>
      <c r="E24" s="276">
        <v>45574</v>
      </c>
      <c r="F24" s="276">
        <v>45588</v>
      </c>
      <c r="G24" s="276">
        <v>45602</v>
      </c>
      <c r="H24" s="276">
        <v>45616</v>
      </c>
      <c r="I24" s="276">
        <v>45630</v>
      </c>
      <c r="J24" s="276">
        <v>45665</v>
      </c>
      <c r="K24" s="277">
        <v>45679</v>
      </c>
      <c r="L24" s="276">
        <v>45693</v>
      </c>
      <c r="M24" s="276">
        <v>45707</v>
      </c>
      <c r="N24" s="276">
        <v>45721</v>
      </c>
      <c r="O24" s="276">
        <v>45735</v>
      </c>
      <c r="P24" s="276">
        <v>45749</v>
      </c>
      <c r="Q24" s="278">
        <v>45763</v>
      </c>
      <c r="R24" s="182" t="s">
        <v>10</v>
      </c>
      <c r="S24" s="183" t="s">
        <v>12</v>
      </c>
      <c r="T24" s="45"/>
      <c r="U24" s="47"/>
      <c r="V24" s="47"/>
      <c r="W24" s="47"/>
      <c r="X24" s="1"/>
      <c r="Y24" s="1"/>
      <c r="Z24" s="1"/>
      <c r="AA24" s="1"/>
    </row>
    <row r="25" spans="1:27" ht="18.600000000000001">
      <c r="A25" s="162">
        <v>1</v>
      </c>
      <c r="B25" s="166" t="s">
        <v>27</v>
      </c>
      <c r="C25" s="164">
        <v>0</v>
      </c>
      <c r="D25" s="185">
        <v>1742</v>
      </c>
      <c r="E25" s="164"/>
      <c r="F25" s="164"/>
      <c r="G25" s="168"/>
      <c r="H25" s="168"/>
      <c r="I25" s="168"/>
      <c r="J25" s="168"/>
      <c r="K25" s="164"/>
      <c r="L25" s="164"/>
      <c r="M25" s="169"/>
      <c r="N25" s="169"/>
      <c r="O25" s="184"/>
      <c r="P25" s="170"/>
      <c r="Q25" s="170"/>
      <c r="R25" s="171">
        <f>SUM(C25:Q25)</f>
        <v>1742</v>
      </c>
      <c r="S25" s="165">
        <f>SUM(C25:Q25)/15</f>
        <v>116.13333333333334</v>
      </c>
      <c r="T25" s="45"/>
      <c r="U25" s="47"/>
      <c r="V25" s="47"/>
      <c r="W25" s="47"/>
      <c r="X25" s="1"/>
      <c r="Y25" s="1"/>
      <c r="Z25" s="1"/>
      <c r="AA25" s="1"/>
    </row>
    <row r="26" spans="1:27" ht="18.600000000000001">
      <c r="A26" s="162">
        <v>2</v>
      </c>
      <c r="B26" s="166" t="s">
        <v>31</v>
      </c>
      <c r="C26" s="167">
        <v>1767</v>
      </c>
      <c r="D26" s="168">
        <v>1696</v>
      </c>
      <c r="E26" s="168"/>
      <c r="F26" s="168"/>
      <c r="G26" s="168"/>
      <c r="H26" s="168"/>
      <c r="I26" s="164"/>
      <c r="J26" s="164"/>
      <c r="K26" s="164"/>
      <c r="L26" s="164"/>
      <c r="M26" s="169"/>
      <c r="N26" s="170"/>
      <c r="O26" s="170"/>
      <c r="P26" s="170"/>
      <c r="Q26" s="170"/>
      <c r="R26" s="171">
        <f>SUM(C26:Q26)</f>
        <v>3463</v>
      </c>
      <c r="S26" s="165">
        <f>SUM(C26:Q26)/30</f>
        <v>115.43333333333334</v>
      </c>
      <c r="T26" s="45"/>
      <c r="U26" s="47"/>
      <c r="V26" s="47"/>
      <c r="W26" s="47"/>
      <c r="X26" s="1"/>
      <c r="Y26" s="1"/>
      <c r="Z26" s="1"/>
      <c r="AA26" s="1"/>
    </row>
    <row r="27" spans="1:27" ht="18.600000000000001">
      <c r="A27" s="162">
        <v>3</v>
      </c>
      <c r="B27" s="166" t="s">
        <v>32</v>
      </c>
      <c r="C27" s="164">
        <v>1753</v>
      </c>
      <c r="D27" s="164">
        <v>1698</v>
      </c>
      <c r="E27" s="168"/>
      <c r="F27" s="168"/>
      <c r="G27" s="168"/>
      <c r="H27" s="168"/>
      <c r="I27" s="168"/>
      <c r="J27" s="167"/>
      <c r="K27" s="167"/>
      <c r="L27" s="167"/>
      <c r="M27" s="184"/>
      <c r="N27" s="184"/>
      <c r="O27" s="184"/>
      <c r="P27" s="184"/>
      <c r="Q27" s="184"/>
      <c r="R27" s="171">
        <f>SUM(C27:Q27)</f>
        <v>3451</v>
      </c>
      <c r="S27" s="165">
        <f>SUM(C27:Q27)/30</f>
        <v>115.03333333333333</v>
      </c>
      <c r="T27" s="45"/>
      <c r="U27" s="47"/>
      <c r="V27" s="47"/>
      <c r="W27" s="47"/>
      <c r="X27" s="1"/>
      <c r="Y27" s="1"/>
      <c r="Z27" s="1"/>
      <c r="AA27" s="1"/>
    </row>
    <row r="28" spans="1:27" ht="18.600000000000001">
      <c r="A28" s="162">
        <v>4</v>
      </c>
      <c r="B28" s="166" t="s">
        <v>24</v>
      </c>
      <c r="C28" s="167">
        <v>1668</v>
      </c>
      <c r="D28" s="168">
        <v>1742</v>
      </c>
      <c r="E28" s="168"/>
      <c r="F28" s="168"/>
      <c r="G28" s="168"/>
      <c r="H28" s="168"/>
      <c r="I28" s="164"/>
      <c r="J28" s="164"/>
      <c r="K28" s="164"/>
      <c r="L28" s="164"/>
      <c r="M28" s="169"/>
      <c r="N28" s="170"/>
      <c r="O28" s="170"/>
      <c r="P28" s="170"/>
      <c r="Q28" s="186"/>
      <c r="R28" s="171">
        <f>SUM(C28:Q28)</f>
        <v>3410</v>
      </c>
      <c r="S28" s="165">
        <f>SUM(C28:Q28)/30</f>
        <v>113.66666666666667</v>
      </c>
      <c r="T28" s="45"/>
      <c r="U28" s="48"/>
      <c r="V28" s="48"/>
      <c r="W28" s="48"/>
      <c r="X28" s="1"/>
      <c r="Y28" s="1"/>
      <c r="Z28" s="1"/>
      <c r="AA28" s="1"/>
    </row>
    <row r="29" spans="1:27" ht="18.600000000000001">
      <c r="A29" s="162">
        <v>5</v>
      </c>
      <c r="B29" s="166" t="s">
        <v>28</v>
      </c>
      <c r="C29" s="164">
        <v>0</v>
      </c>
      <c r="D29" s="164">
        <v>1681</v>
      </c>
      <c r="E29" s="164"/>
      <c r="F29" s="164"/>
      <c r="G29" s="168"/>
      <c r="H29" s="168"/>
      <c r="I29" s="168"/>
      <c r="J29" s="168"/>
      <c r="K29" s="164"/>
      <c r="L29" s="164"/>
      <c r="M29" s="169"/>
      <c r="N29" s="169"/>
      <c r="O29" s="184"/>
      <c r="P29" s="170"/>
      <c r="Q29" s="170"/>
      <c r="R29" s="171">
        <f>SUM(C29:Q29)</f>
        <v>1681</v>
      </c>
      <c r="S29" s="165">
        <f>SUM(C29:Q29)/15</f>
        <v>112.06666666666666</v>
      </c>
      <c r="T29" s="45"/>
      <c r="U29" s="295"/>
      <c r="V29" s="295"/>
      <c r="W29" s="295"/>
      <c r="X29" s="1"/>
      <c r="Y29" s="1"/>
      <c r="Z29" s="1"/>
      <c r="AA29" s="1"/>
    </row>
    <row r="30" spans="1:27" ht="18.600000000000001">
      <c r="A30" s="162">
        <v>6</v>
      </c>
      <c r="B30" s="166" t="s">
        <v>60</v>
      </c>
      <c r="C30" s="164">
        <v>1641</v>
      </c>
      <c r="D30" s="164">
        <v>0</v>
      </c>
      <c r="E30" s="168"/>
      <c r="F30" s="168"/>
      <c r="G30" s="168"/>
      <c r="H30" s="168"/>
      <c r="I30" s="168"/>
      <c r="J30" s="168"/>
      <c r="K30" s="164"/>
      <c r="L30" s="164"/>
      <c r="M30" s="169"/>
      <c r="N30" s="169"/>
      <c r="O30" s="184"/>
      <c r="P30" s="170"/>
      <c r="Q30" s="170"/>
      <c r="R30" s="171">
        <f>SUM(C30:Q30)</f>
        <v>1641</v>
      </c>
      <c r="S30" s="165">
        <f>SUM(C30:Q30)/15</f>
        <v>109.4</v>
      </c>
      <c r="T30" s="45"/>
      <c r="U30" s="47"/>
      <c r="V30" s="47"/>
      <c r="W30" s="47"/>
      <c r="X30" s="1"/>
      <c r="Y30" s="1"/>
      <c r="Z30" s="1"/>
      <c r="AA30" s="1"/>
    </row>
    <row r="31" spans="1:27" ht="18.600000000000001">
      <c r="A31" s="162">
        <v>7</v>
      </c>
      <c r="B31" s="166" t="s">
        <v>33</v>
      </c>
      <c r="C31" s="164">
        <v>1661</v>
      </c>
      <c r="D31" s="164">
        <v>1575</v>
      </c>
      <c r="E31" s="168"/>
      <c r="F31" s="168"/>
      <c r="G31" s="168"/>
      <c r="H31" s="168"/>
      <c r="I31" s="168"/>
      <c r="J31" s="168"/>
      <c r="K31" s="164"/>
      <c r="L31" s="164"/>
      <c r="M31" s="169"/>
      <c r="N31" s="169"/>
      <c r="O31" s="169"/>
      <c r="P31" s="170"/>
      <c r="Q31" s="170"/>
      <c r="R31" s="171">
        <f>SUM(C31:Q31)</f>
        <v>3236</v>
      </c>
      <c r="S31" s="165">
        <f>SUM(C31:Q31)/30</f>
        <v>107.86666666666666</v>
      </c>
      <c r="T31" s="45"/>
      <c r="U31" s="47"/>
      <c r="V31" s="47"/>
      <c r="W31" s="47"/>
      <c r="X31" s="1"/>
      <c r="Y31" s="1"/>
      <c r="Z31" s="1"/>
      <c r="AA31" s="1"/>
    </row>
    <row r="32" spans="1:27" ht="18.600000000000001">
      <c r="A32" s="162">
        <v>8</v>
      </c>
      <c r="B32" s="166" t="s">
        <v>30</v>
      </c>
      <c r="C32" s="164">
        <v>1433</v>
      </c>
      <c r="D32" s="168">
        <v>1481</v>
      </c>
      <c r="E32" s="168"/>
      <c r="F32" s="168"/>
      <c r="G32" s="168"/>
      <c r="H32" s="168"/>
      <c r="I32" s="164"/>
      <c r="J32" s="164"/>
      <c r="K32" s="164"/>
      <c r="L32" s="164"/>
      <c r="M32" s="169"/>
      <c r="N32" s="170"/>
      <c r="O32" s="170"/>
      <c r="P32" s="170"/>
      <c r="Q32" s="170"/>
      <c r="R32" s="171">
        <f>SUM(C32:Q32)</f>
        <v>2914</v>
      </c>
      <c r="S32" s="165">
        <f>SUM(C32:Q32)/30</f>
        <v>97.13333333333334</v>
      </c>
      <c r="T32" s="45"/>
      <c r="U32" s="296"/>
      <c r="V32" s="296"/>
      <c r="W32" s="296"/>
      <c r="X32" s="1"/>
      <c r="Y32" s="1"/>
      <c r="Z32" s="1"/>
      <c r="AA32" s="1"/>
    </row>
    <row r="33" spans="1:27" ht="18.600000000000001">
      <c r="A33" s="162">
        <v>9</v>
      </c>
      <c r="B33" s="166" t="s">
        <v>29</v>
      </c>
      <c r="C33" s="164">
        <v>0</v>
      </c>
      <c r="D33" s="164">
        <v>0</v>
      </c>
      <c r="E33" s="168"/>
      <c r="F33" s="168"/>
      <c r="G33" s="168"/>
      <c r="H33" s="168"/>
      <c r="I33" s="168"/>
      <c r="J33" s="167"/>
      <c r="K33" s="167"/>
      <c r="L33" s="167"/>
      <c r="M33" s="184"/>
      <c r="N33" s="184"/>
      <c r="O33" s="184"/>
      <c r="P33" s="184"/>
      <c r="Q33" s="184"/>
      <c r="R33" s="171">
        <f>SUM(C33:Q33)</f>
        <v>0</v>
      </c>
      <c r="S33" s="165">
        <f>SUM(C33:Q33)/15</f>
        <v>0</v>
      </c>
      <c r="T33" s="45"/>
      <c r="U33" s="91"/>
      <c r="V33" s="91"/>
      <c r="W33" s="91"/>
      <c r="X33" s="1"/>
      <c r="Y33" s="1"/>
      <c r="Z33" s="1"/>
      <c r="AA33" s="1"/>
    </row>
    <row r="34" spans="1:27" ht="18.600000000000001">
      <c r="A34" s="162"/>
      <c r="B34" s="166" t="s">
        <v>74</v>
      </c>
      <c r="C34" s="164"/>
      <c r="D34" s="164"/>
      <c r="E34" s="164"/>
      <c r="F34" s="164"/>
      <c r="G34" s="168"/>
      <c r="H34" s="168"/>
      <c r="I34" s="168"/>
      <c r="J34" s="168"/>
      <c r="K34" s="164"/>
      <c r="L34" s="164"/>
      <c r="M34" s="169"/>
      <c r="N34" s="169"/>
      <c r="O34" s="184"/>
      <c r="P34" s="170"/>
      <c r="Q34" s="170"/>
      <c r="R34" s="171"/>
      <c r="S34" s="165"/>
      <c r="T34" s="45"/>
      <c r="U34" s="91"/>
      <c r="V34" s="91"/>
      <c r="W34" s="91"/>
      <c r="X34" s="1"/>
      <c r="Y34" s="1"/>
      <c r="Z34" s="1"/>
      <c r="AA34" s="1"/>
    </row>
    <row r="35" spans="1:27" ht="18.600000000000001">
      <c r="A35" s="162">
        <v>11</v>
      </c>
      <c r="B35" s="282" t="s">
        <v>70</v>
      </c>
      <c r="C35" s="167">
        <v>1887</v>
      </c>
      <c r="D35" s="216">
        <v>1915</v>
      </c>
      <c r="E35" s="167"/>
      <c r="F35" s="168"/>
      <c r="G35" s="168"/>
      <c r="H35" s="168"/>
      <c r="I35" s="168"/>
      <c r="J35" s="168"/>
      <c r="K35" s="164"/>
      <c r="L35" s="164"/>
      <c r="M35" s="169"/>
      <c r="N35" s="169"/>
      <c r="O35" s="169"/>
      <c r="P35" s="170"/>
      <c r="Q35" s="170"/>
      <c r="R35" s="171">
        <f>SUM(C35:Q35)</f>
        <v>3802</v>
      </c>
      <c r="S35" s="165">
        <f>SUM(C35:Q35)/30</f>
        <v>126.73333333333333</v>
      </c>
      <c r="T35" s="45"/>
      <c r="U35" s="91"/>
      <c r="V35" s="91"/>
      <c r="W35" s="91"/>
      <c r="X35" s="1"/>
      <c r="Y35" s="1"/>
      <c r="Z35" s="1"/>
      <c r="AA35" s="1"/>
    </row>
    <row r="36" spans="1:27" ht="18.600000000000001">
      <c r="A36" s="162">
        <v>12</v>
      </c>
      <c r="B36" s="166" t="s">
        <v>69</v>
      </c>
      <c r="C36" s="164">
        <v>1829</v>
      </c>
      <c r="D36" s="185">
        <v>1909</v>
      </c>
      <c r="E36" s="164"/>
      <c r="F36" s="164"/>
      <c r="G36" s="168"/>
      <c r="H36" s="168"/>
      <c r="I36" s="168"/>
      <c r="J36" s="168"/>
      <c r="K36" s="164"/>
      <c r="L36" s="164"/>
      <c r="M36" s="169"/>
      <c r="N36" s="169"/>
      <c r="O36" s="184"/>
      <c r="P36" s="170"/>
      <c r="Q36" s="170"/>
      <c r="R36" s="171">
        <f>SUM(C36:Q36)</f>
        <v>3738</v>
      </c>
      <c r="S36" s="165">
        <f>SUM(C36:Q36)/30</f>
        <v>124.6</v>
      </c>
      <c r="T36" s="45"/>
      <c r="U36" s="3"/>
      <c r="V36" s="3"/>
      <c r="W36" s="3"/>
      <c r="X36" s="1"/>
      <c r="Y36" s="1"/>
      <c r="Z36" s="1"/>
      <c r="AA36" s="1"/>
    </row>
    <row r="37" spans="1:27" ht="18.600000000000001" hidden="1">
      <c r="A37" s="162">
        <v>2</v>
      </c>
      <c r="B37" s="166" t="s">
        <v>34</v>
      </c>
      <c r="C37" s="167"/>
      <c r="D37" s="168"/>
      <c r="E37" s="168"/>
      <c r="F37" s="168"/>
      <c r="G37" s="168"/>
      <c r="H37" s="168"/>
      <c r="I37" s="164"/>
      <c r="J37" s="164"/>
      <c r="K37" s="164"/>
      <c r="L37" s="164"/>
      <c r="M37" s="169"/>
      <c r="N37" s="170"/>
      <c r="O37" s="170"/>
      <c r="P37" s="170"/>
      <c r="Q37" s="170"/>
      <c r="R37" s="171">
        <f t="shared" ref="R37" si="0">SUM(C37:Q37)</f>
        <v>0</v>
      </c>
      <c r="S37" s="165">
        <f>SUM(C37:Q37)/15</f>
        <v>0</v>
      </c>
      <c r="T37" s="45"/>
      <c r="U37" s="3"/>
      <c r="V37" s="3"/>
      <c r="W37" s="3"/>
      <c r="X37" s="1"/>
      <c r="Y37" s="1"/>
      <c r="Z37" s="1"/>
      <c r="AA37" s="1"/>
    </row>
    <row r="38" spans="1:27" ht="18.600000000000001">
      <c r="A38" s="50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45"/>
      <c r="U38" s="47"/>
      <c r="V38" s="47"/>
      <c r="W38" s="47"/>
      <c r="X38" s="1"/>
      <c r="Y38" s="1"/>
      <c r="Z38" s="1"/>
      <c r="AA38" s="1"/>
    </row>
    <row r="39" spans="1:27" ht="18.600000000000001">
      <c r="A39" s="50"/>
      <c r="B39" s="71" t="s">
        <v>48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45"/>
      <c r="U39" s="1"/>
      <c r="V39" s="1"/>
      <c r="W39" s="1"/>
      <c r="X39" s="1"/>
      <c r="Y39" s="1"/>
      <c r="Z39" s="1"/>
      <c r="AA39" s="1"/>
    </row>
    <row r="40" spans="1:27" ht="18.600000000000001">
      <c r="A40" s="3"/>
      <c r="B40" s="90"/>
      <c r="C40" s="37"/>
      <c r="D40" s="38"/>
      <c r="E40" s="38"/>
      <c r="F40" s="38"/>
      <c r="G40" s="38"/>
      <c r="H40" s="38"/>
      <c r="I40" s="39"/>
      <c r="J40" s="39"/>
      <c r="K40" s="39"/>
      <c r="L40" s="39"/>
      <c r="M40" s="40"/>
      <c r="N40" s="41"/>
      <c r="O40" s="41"/>
      <c r="P40" s="41"/>
      <c r="Q40" s="41"/>
      <c r="R40" s="42"/>
      <c r="S40" s="43"/>
      <c r="T40" s="45"/>
      <c r="U40" s="1"/>
      <c r="V40" s="1"/>
      <c r="W40" s="1"/>
      <c r="X40" s="1"/>
      <c r="Y40" s="1"/>
      <c r="Z40" s="1"/>
      <c r="AA40" s="1"/>
    </row>
    <row r="41" spans="1:27" ht="18.75" customHeight="1">
      <c r="A41" s="3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44"/>
      <c r="U41" s="1"/>
      <c r="V41" s="1"/>
      <c r="W41" s="1"/>
      <c r="X41" s="1"/>
      <c r="Y41" s="1"/>
      <c r="Z41" s="1"/>
      <c r="AA41" s="1"/>
    </row>
    <row r="42" spans="1:27" ht="19.5" customHeight="1">
      <c r="A42" s="3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44"/>
      <c r="U42" s="1"/>
      <c r="V42" s="1"/>
      <c r="W42" s="1"/>
      <c r="X42" s="1"/>
      <c r="Y42" s="1"/>
      <c r="Z42" s="1"/>
      <c r="AA42" s="1"/>
    </row>
    <row r="43" spans="1:27">
      <c r="A43" s="1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49"/>
      <c r="U43" s="1"/>
      <c r="V43" s="1"/>
      <c r="W43" s="1"/>
      <c r="X43" s="1"/>
      <c r="Y43" s="1"/>
      <c r="Z43" s="1"/>
      <c r="AA43" s="1"/>
    </row>
    <row r="44" spans="1:27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</sheetData>
  <sortState xmlns:xlrd2="http://schemas.microsoft.com/office/spreadsheetml/2017/richdata2" ref="B25:S33">
    <sortCondition descending="1" ref="S25:S33"/>
  </sortState>
  <mergeCells count="5">
    <mergeCell ref="C1:D1"/>
    <mergeCell ref="C12:D12"/>
    <mergeCell ref="C23:D23"/>
    <mergeCell ref="U29:W29"/>
    <mergeCell ref="U32:W3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AED9-EFD0-46BA-B32F-DB572BCFA309}">
  <dimension ref="A1:S56"/>
  <sheetViews>
    <sheetView workbookViewId="0">
      <selection activeCell="K16" sqref="K16:L16"/>
    </sheetView>
  </sheetViews>
  <sheetFormatPr defaultRowHeight="14.4"/>
  <cols>
    <col min="1" max="1" width="7" customWidth="1"/>
    <col min="2" max="2" width="29.5546875" customWidth="1"/>
    <col min="3" max="3" width="14.88671875" customWidth="1"/>
    <col min="4" max="4" width="14.77734375" customWidth="1"/>
    <col min="5" max="5" width="18.21875" customWidth="1"/>
    <col min="6" max="6" width="15.5546875" customWidth="1"/>
    <col min="7" max="7" width="17.88671875" customWidth="1"/>
  </cols>
  <sheetData>
    <row r="1" spans="1:19" ht="18" thickBot="1">
      <c r="A1" s="187"/>
      <c r="B1" s="187"/>
      <c r="C1" s="187"/>
      <c r="D1" s="187"/>
      <c r="E1" s="187"/>
      <c r="F1" s="187"/>
      <c r="G1" s="18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30">
      <c r="A2" s="188"/>
      <c r="B2" s="297" t="s">
        <v>15</v>
      </c>
      <c r="C2" s="298"/>
      <c r="D2" s="298"/>
      <c r="E2" s="298"/>
      <c r="F2" s="298"/>
      <c r="G2" s="29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8.600000000000001">
      <c r="A3" s="188"/>
      <c r="B3" s="189"/>
      <c r="C3" s="300"/>
      <c r="D3" s="300"/>
      <c r="E3" s="300"/>
      <c r="F3" s="190"/>
      <c r="G3" s="19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8.600000000000001">
      <c r="A4" s="188"/>
      <c r="B4" s="191"/>
      <c r="C4" s="231">
        <f>SUM(C6:C36)</f>
        <v>0</v>
      </c>
      <c r="D4" s="234">
        <f>SUM(D6:D34)</f>
        <v>13</v>
      </c>
      <c r="E4" s="235">
        <f>SUM(E6:E34)</f>
        <v>113</v>
      </c>
      <c r="F4" s="237">
        <f>SUM(F6:F34)</f>
        <v>361</v>
      </c>
      <c r="G4" s="236">
        <f>SUM(G6:G34)</f>
        <v>192</v>
      </c>
      <c r="H4" s="5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1">
      <c r="A5" s="192" t="s">
        <v>16</v>
      </c>
      <c r="B5" s="232" t="s">
        <v>17</v>
      </c>
      <c r="C5" s="233" t="s">
        <v>59</v>
      </c>
      <c r="D5" s="238" t="s">
        <v>54</v>
      </c>
      <c r="E5" s="239" t="s">
        <v>55</v>
      </c>
      <c r="F5" s="239" t="s">
        <v>58</v>
      </c>
      <c r="G5" s="240" t="s">
        <v>57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8.600000000000001">
      <c r="A6" s="193">
        <v>1</v>
      </c>
      <c r="B6" s="283" t="s">
        <v>65</v>
      </c>
      <c r="C6" s="151">
        <v>0</v>
      </c>
      <c r="D6" s="151">
        <v>8</v>
      </c>
      <c r="E6" s="151">
        <v>25</v>
      </c>
      <c r="F6" s="151">
        <v>5</v>
      </c>
      <c r="G6" s="241">
        <v>0</v>
      </c>
      <c r="H6" s="47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8.600000000000001">
      <c r="A7" s="193">
        <v>2</v>
      </c>
      <c r="B7" s="284" t="s">
        <v>44</v>
      </c>
      <c r="C7" s="151">
        <v>0</v>
      </c>
      <c r="D7" s="151">
        <v>3</v>
      </c>
      <c r="E7" s="151">
        <v>10</v>
      </c>
      <c r="F7" s="151">
        <v>5</v>
      </c>
      <c r="G7" s="241">
        <v>0</v>
      </c>
      <c r="H7" s="47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8.600000000000001">
      <c r="A8" s="193">
        <v>3</v>
      </c>
      <c r="B8" s="284" t="s">
        <v>11</v>
      </c>
      <c r="C8" s="151">
        <v>0</v>
      </c>
      <c r="D8" s="151">
        <v>1</v>
      </c>
      <c r="E8" s="151">
        <v>16</v>
      </c>
      <c r="F8" s="151">
        <v>8</v>
      </c>
      <c r="G8" s="241">
        <v>6</v>
      </c>
      <c r="H8" s="47"/>
      <c r="I8" s="1"/>
      <c r="J8" s="1"/>
      <c r="K8" s="74"/>
      <c r="L8" s="1"/>
      <c r="M8" s="1"/>
      <c r="N8" s="1"/>
      <c r="O8" s="1"/>
      <c r="P8" s="1"/>
      <c r="Q8" s="1"/>
      <c r="R8" s="1"/>
      <c r="S8" s="1"/>
    </row>
    <row r="9" spans="1:19" ht="18.600000000000001">
      <c r="A9" s="193">
        <v>4</v>
      </c>
      <c r="B9" s="284" t="s">
        <v>43</v>
      </c>
      <c r="C9" s="151">
        <v>0</v>
      </c>
      <c r="D9" s="151">
        <v>1</v>
      </c>
      <c r="E9" s="151">
        <v>7</v>
      </c>
      <c r="F9" s="151">
        <v>6</v>
      </c>
      <c r="G9" s="241">
        <v>2</v>
      </c>
      <c r="H9" s="47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8.600000000000001">
      <c r="A10" s="193">
        <v>5</v>
      </c>
      <c r="B10" s="284" t="s">
        <v>3</v>
      </c>
      <c r="C10" s="151">
        <v>0</v>
      </c>
      <c r="D10" s="151">
        <v>0</v>
      </c>
      <c r="E10" s="151">
        <v>8</v>
      </c>
      <c r="F10" s="151">
        <v>20</v>
      </c>
      <c r="G10" s="241">
        <v>2</v>
      </c>
      <c r="H10" s="4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8.600000000000001">
      <c r="A11" s="193">
        <v>6</v>
      </c>
      <c r="B11" s="284" t="s">
        <v>2</v>
      </c>
      <c r="C11" s="151">
        <v>0</v>
      </c>
      <c r="D11" s="151">
        <v>0</v>
      </c>
      <c r="E11" s="151">
        <v>8</v>
      </c>
      <c r="F11" s="151">
        <v>18</v>
      </c>
      <c r="G11" s="241">
        <v>2</v>
      </c>
      <c r="H11" s="4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8.600000000000001">
      <c r="A12" s="193">
        <v>7</v>
      </c>
      <c r="B12" s="284" t="s">
        <v>18</v>
      </c>
      <c r="C12" s="151">
        <v>0</v>
      </c>
      <c r="D12" s="151">
        <v>0</v>
      </c>
      <c r="E12" s="151">
        <v>8</v>
      </c>
      <c r="F12" s="151">
        <v>16</v>
      </c>
      <c r="G12" s="241">
        <v>6</v>
      </c>
      <c r="H12" s="4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8.600000000000001">
      <c r="A13" s="193">
        <v>8</v>
      </c>
      <c r="B13" s="284" t="s">
        <v>70</v>
      </c>
      <c r="C13" s="151">
        <v>0</v>
      </c>
      <c r="D13" s="151">
        <v>0</v>
      </c>
      <c r="E13" s="151">
        <v>7</v>
      </c>
      <c r="F13" s="151">
        <v>16</v>
      </c>
      <c r="G13" s="241">
        <v>7</v>
      </c>
      <c r="H13" s="4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8.600000000000001">
      <c r="A14" s="193">
        <v>9</v>
      </c>
      <c r="B14" s="284" t="s">
        <v>69</v>
      </c>
      <c r="C14" s="151">
        <v>0</v>
      </c>
      <c r="D14" s="151">
        <v>0</v>
      </c>
      <c r="E14" s="151">
        <v>5</v>
      </c>
      <c r="F14" s="151">
        <v>17</v>
      </c>
      <c r="G14" s="241">
        <v>8</v>
      </c>
      <c r="H14" s="4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8.600000000000001">
      <c r="A15" s="193">
        <v>10</v>
      </c>
      <c r="B15" s="284" t="s">
        <v>56</v>
      </c>
      <c r="C15" s="151">
        <v>0</v>
      </c>
      <c r="D15" s="151">
        <v>0</v>
      </c>
      <c r="E15" s="151">
        <v>4</v>
      </c>
      <c r="F15" s="151">
        <v>22</v>
      </c>
      <c r="G15" s="241">
        <v>4</v>
      </c>
      <c r="H15" s="4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8.600000000000001">
      <c r="A16" s="193">
        <v>11</v>
      </c>
      <c r="B16" s="284" t="s">
        <v>21</v>
      </c>
      <c r="C16" s="151">
        <v>0</v>
      </c>
      <c r="D16" s="151">
        <v>0</v>
      </c>
      <c r="E16" s="151">
        <v>4</v>
      </c>
      <c r="F16" s="151">
        <v>22</v>
      </c>
      <c r="G16" s="241">
        <v>3</v>
      </c>
      <c r="H16" s="4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8.600000000000001">
      <c r="A17" s="193">
        <v>12</v>
      </c>
      <c r="B17" s="284" t="s">
        <v>23</v>
      </c>
      <c r="C17" s="151">
        <v>0</v>
      </c>
      <c r="D17" s="151">
        <v>0</v>
      </c>
      <c r="E17" s="151">
        <v>3</v>
      </c>
      <c r="F17" s="151">
        <v>22</v>
      </c>
      <c r="G17" s="241">
        <v>5</v>
      </c>
      <c r="H17" s="4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8.600000000000001">
      <c r="A18" s="193">
        <v>13</v>
      </c>
      <c r="B18" s="284" t="s">
        <v>49</v>
      </c>
      <c r="C18" s="151">
        <v>0</v>
      </c>
      <c r="D18" s="151">
        <v>0</v>
      </c>
      <c r="E18" s="151">
        <v>3</v>
      </c>
      <c r="F18" s="151">
        <v>21</v>
      </c>
      <c r="G18" s="241">
        <v>6</v>
      </c>
      <c r="H18" s="4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8.600000000000001">
      <c r="A19" s="193">
        <v>14</v>
      </c>
      <c r="B19" s="284" t="s">
        <v>19</v>
      </c>
      <c r="C19" s="151">
        <v>0</v>
      </c>
      <c r="D19" s="151">
        <v>0</v>
      </c>
      <c r="E19" s="151">
        <v>2</v>
      </c>
      <c r="F19" s="151">
        <v>13</v>
      </c>
      <c r="G19" s="241">
        <v>0</v>
      </c>
      <c r="H19" s="4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8.600000000000001">
      <c r="A20" s="193">
        <v>15</v>
      </c>
      <c r="B20" s="284" t="s">
        <v>46</v>
      </c>
      <c r="C20" s="151">
        <v>0</v>
      </c>
      <c r="D20" s="151">
        <v>0</v>
      </c>
      <c r="E20" s="151">
        <v>1</v>
      </c>
      <c r="F20" s="151">
        <v>24</v>
      </c>
      <c r="G20" s="241">
        <v>5</v>
      </c>
      <c r="H20" s="4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8.600000000000001">
      <c r="A21" s="193">
        <v>16</v>
      </c>
      <c r="B21" s="284" t="s">
        <v>68</v>
      </c>
      <c r="C21" s="151">
        <v>0</v>
      </c>
      <c r="D21" s="151">
        <v>0</v>
      </c>
      <c r="E21" s="151">
        <v>1</v>
      </c>
      <c r="F21" s="151">
        <v>13</v>
      </c>
      <c r="G21" s="241">
        <v>1</v>
      </c>
      <c r="H21" s="4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8.600000000000001">
      <c r="A22" s="193">
        <v>17</v>
      </c>
      <c r="B22" s="284" t="s">
        <v>24</v>
      </c>
      <c r="C22" s="151">
        <v>0</v>
      </c>
      <c r="D22" s="151">
        <v>0</v>
      </c>
      <c r="E22" s="151">
        <v>1</v>
      </c>
      <c r="F22" s="151">
        <v>9</v>
      </c>
      <c r="G22" s="241">
        <v>19</v>
      </c>
      <c r="H22" s="4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8.600000000000001">
      <c r="A23" s="193">
        <v>18</v>
      </c>
      <c r="B23" s="284" t="s">
        <v>39</v>
      </c>
      <c r="C23" s="151">
        <v>0</v>
      </c>
      <c r="D23" s="151">
        <v>0</v>
      </c>
      <c r="E23" s="151">
        <v>0</v>
      </c>
      <c r="F23" s="151">
        <v>21</v>
      </c>
      <c r="G23" s="241">
        <v>9</v>
      </c>
      <c r="H23" s="4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8.600000000000001">
      <c r="A24" s="193">
        <v>19</v>
      </c>
      <c r="B24" s="284" t="s">
        <v>47</v>
      </c>
      <c r="C24" s="151">
        <v>0</v>
      </c>
      <c r="D24" s="151">
        <v>0</v>
      </c>
      <c r="E24" s="151">
        <v>0</v>
      </c>
      <c r="F24" s="151">
        <v>21</v>
      </c>
      <c r="G24" s="241">
        <v>8</v>
      </c>
      <c r="H24" s="4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8.600000000000001">
      <c r="A25" s="193">
        <v>20</v>
      </c>
      <c r="B25" s="285" t="s">
        <v>22</v>
      </c>
      <c r="C25" s="151">
        <v>0</v>
      </c>
      <c r="D25" s="228">
        <v>0</v>
      </c>
      <c r="E25" s="151">
        <v>0</v>
      </c>
      <c r="F25" s="151">
        <v>16</v>
      </c>
      <c r="G25" s="241">
        <v>13</v>
      </c>
      <c r="H25" s="4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8.600000000000001">
      <c r="A26" s="193">
        <v>21</v>
      </c>
      <c r="B26" s="284" t="s">
        <v>32</v>
      </c>
      <c r="C26" s="151">
        <v>0</v>
      </c>
      <c r="D26" s="151">
        <v>0</v>
      </c>
      <c r="E26" s="151">
        <v>0</v>
      </c>
      <c r="F26" s="151">
        <v>15</v>
      </c>
      <c r="G26" s="241">
        <v>13</v>
      </c>
      <c r="H26" s="4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8.600000000000001">
      <c r="A27" s="193">
        <v>22</v>
      </c>
      <c r="B27" s="284" t="s">
        <v>31</v>
      </c>
      <c r="C27" s="151">
        <v>0</v>
      </c>
      <c r="D27" s="151">
        <v>0</v>
      </c>
      <c r="E27" s="151">
        <v>0</v>
      </c>
      <c r="F27" s="151">
        <v>13</v>
      </c>
      <c r="G27" s="241">
        <v>13</v>
      </c>
      <c r="H27" s="4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8.600000000000001">
      <c r="A28" s="193">
        <v>23</v>
      </c>
      <c r="B28" s="284" t="s">
        <v>27</v>
      </c>
      <c r="C28" s="151">
        <v>0</v>
      </c>
      <c r="D28" s="151">
        <v>0</v>
      </c>
      <c r="E28" s="151">
        <v>0</v>
      </c>
      <c r="F28" s="151">
        <v>6</v>
      </c>
      <c r="G28" s="241">
        <v>9</v>
      </c>
      <c r="H28" s="4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8.600000000000001">
      <c r="A29" s="193">
        <v>24</v>
      </c>
      <c r="B29" s="284" t="s">
        <v>33</v>
      </c>
      <c r="C29" s="151">
        <v>0</v>
      </c>
      <c r="D29" s="151">
        <v>0</v>
      </c>
      <c r="E29" s="151">
        <v>0</v>
      </c>
      <c r="F29" s="151">
        <v>4</v>
      </c>
      <c r="G29" s="241">
        <v>20</v>
      </c>
      <c r="H29" s="4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8.600000000000001">
      <c r="A30" s="193">
        <v>25</v>
      </c>
      <c r="B30" s="284" t="s">
        <v>28</v>
      </c>
      <c r="C30" s="151">
        <v>0</v>
      </c>
      <c r="D30" s="151">
        <v>0</v>
      </c>
      <c r="E30" s="151">
        <v>0</v>
      </c>
      <c r="F30" s="241">
        <v>4</v>
      </c>
      <c r="G30" s="241">
        <v>10</v>
      </c>
      <c r="H30" s="4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8.600000000000001">
      <c r="A31" s="193">
        <v>26</v>
      </c>
      <c r="B31" s="285" t="s">
        <v>60</v>
      </c>
      <c r="C31" s="151">
        <v>0</v>
      </c>
      <c r="D31" s="226">
        <v>0</v>
      </c>
      <c r="E31" s="226">
        <v>0</v>
      </c>
      <c r="F31" s="227">
        <v>4</v>
      </c>
      <c r="G31" s="241">
        <v>9</v>
      </c>
      <c r="H31" s="4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8.600000000000001">
      <c r="A32" s="193">
        <v>27</v>
      </c>
      <c r="B32" s="284" t="s">
        <v>30</v>
      </c>
      <c r="C32" s="151">
        <v>0</v>
      </c>
      <c r="D32" s="151">
        <v>0</v>
      </c>
      <c r="E32" s="151">
        <v>0</v>
      </c>
      <c r="F32" s="151">
        <v>0</v>
      </c>
      <c r="G32" s="241">
        <v>12</v>
      </c>
      <c r="H32" s="4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8.600000000000001">
      <c r="A33" s="193">
        <v>28</v>
      </c>
      <c r="B33" s="285" t="s">
        <v>25</v>
      </c>
      <c r="C33" s="151">
        <v>0</v>
      </c>
      <c r="D33" s="225">
        <v>0</v>
      </c>
      <c r="E33" s="225">
        <v>0</v>
      </c>
      <c r="F33" s="225">
        <v>0</v>
      </c>
      <c r="G33" s="241">
        <v>0</v>
      </c>
      <c r="H33" s="4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8.600000000000001">
      <c r="A34" s="193">
        <v>29</v>
      </c>
      <c r="B34" s="286" t="s">
        <v>29</v>
      </c>
      <c r="C34" s="151">
        <v>0</v>
      </c>
      <c r="D34" s="151">
        <v>0</v>
      </c>
      <c r="E34" s="151">
        <v>0</v>
      </c>
      <c r="F34" s="151">
        <v>0</v>
      </c>
      <c r="G34" s="241">
        <v>0</v>
      </c>
      <c r="H34" s="4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8.600000000000001">
      <c r="A35" s="52"/>
      <c r="B35" s="97"/>
      <c r="C35" s="97"/>
      <c r="D35" s="53"/>
      <c r="E35" s="47"/>
      <c r="F35" s="54"/>
      <c r="G35" s="1"/>
      <c r="H35" s="4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8.600000000000001">
      <c r="A36" s="52"/>
      <c r="B36" s="97"/>
      <c r="C36" s="97"/>
      <c r="D36" s="53"/>
      <c r="E36" s="47"/>
      <c r="F36" s="54"/>
      <c r="G36" s="1"/>
      <c r="H36" s="4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8.600000000000001">
      <c r="A37" s="52"/>
      <c r="B37" s="97"/>
      <c r="C37" s="97"/>
      <c r="D37" s="53"/>
      <c r="E37" s="47"/>
      <c r="F37" s="54"/>
      <c r="G37" s="1"/>
      <c r="H37" s="4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8.600000000000001">
      <c r="A38" s="52"/>
      <c r="B38" s="97"/>
      <c r="C38" s="97"/>
      <c r="D38" s="55"/>
      <c r="E38" s="47"/>
      <c r="F38" s="54"/>
      <c r="G38" s="1"/>
      <c r="H38" s="4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8.600000000000001">
      <c r="A39" s="52"/>
      <c r="B39" s="98"/>
      <c r="C39" s="98"/>
      <c r="D39" s="53"/>
      <c r="E39" s="21"/>
      <c r="F39" s="54"/>
      <c r="G39" s="1"/>
      <c r="H39" s="4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8.600000000000001">
      <c r="A40" s="52"/>
      <c r="B40" s="98"/>
      <c r="C40" s="98"/>
      <c r="D40" s="56"/>
      <c r="E40" s="47"/>
      <c r="F40" s="54"/>
      <c r="G40" s="1"/>
      <c r="H40" s="4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299"/>
      <c r="B41" s="299"/>
      <c r="C41" s="299"/>
      <c r="D41" s="299"/>
      <c r="E41" s="299"/>
      <c r="F41" s="299"/>
      <c r="G41" s="299"/>
      <c r="H41" s="29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21.6">
      <c r="A42" s="1"/>
      <c r="B42" s="1"/>
      <c r="C42" s="1"/>
      <c r="D42" s="1"/>
      <c r="E42" s="58"/>
      <c r="F42" s="57"/>
      <c r="G42" s="1"/>
      <c r="H42" s="5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</sheetData>
  <sortState xmlns:xlrd2="http://schemas.microsoft.com/office/spreadsheetml/2017/richdata2" ref="B28:G34">
    <sortCondition descending="1" ref="F28:F34"/>
  </sortState>
  <mergeCells count="3">
    <mergeCell ref="B2:G2"/>
    <mergeCell ref="A41:H41"/>
    <mergeCell ref="C3:E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0B0C-3175-4345-AD6D-1896C0BDB0A2}">
  <dimension ref="A1:AC65"/>
  <sheetViews>
    <sheetView workbookViewId="0">
      <selection activeCell="Z13" sqref="Z13"/>
    </sheetView>
  </sheetViews>
  <sheetFormatPr defaultRowHeight="14.4"/>
  <cols>
    <col min="1" max="1" width="5.88671875" customWidth="1"/>
    <col min="2" max="2" width="28.109375" customWidth="1"/>
    <col min="3" max="3" width="13.44140625" customWidth="1"/>
    <col min="4" max="4" width="10" customWidth="1"/>
    <col min="5" max="21" width="5.6640625" customWidth="1"/>
    <col min="22" max="22" width="6" customWidth="1"/>
  </cols>
  <sheetData>
    <row r="1" spans="1:2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4.6">
      <c r="A2" s="301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1"/>
      <c r="W2" s="1"/>
      <c r="X2" s="1"/>
      <c r="Y2" s="1"/>
      <c r="Z2" s="1"/>
      <c r="AA2" s="1"/>
      <c r="AB2" s="1"/>
      <c r="AC2" s="1"/>
    </row>
    <row r="3" spans="1:29" ht="21">
      <c r="A3" s="16"/>
      <c r="B3" s="16"/>
      <c r="C3" s="64"/>
      <c r="D3" s="64"/>
      <c r="E3" s="65"/>
      <c r="F3" s="65"/>
      <c r="G3" s="65"/>
      <c r="H3" s="63"/>
      <c r="I3" s="65"/>
      <c r="J3" s="65"/>
      <c r="K3" s="65"/>
      <c r="L3" s="65"/>
      <c r="M3" s="65"/>
      <c r="N3" s="17"/>
      <c r="O3" s="59"/>
      <c r="P3" s="59"/>
      <c r="Q3" s="59"/>
      <c r="R3" s="59"/>
      <c r="S3" s="59"/>
      <c r="T3" s="60"/>
      <c r="U3" s="1"/>
      <c r="V3" s="1"/>
      <c r="W3" s="1"/>
      <c r="X3" s="1"/>
      <c r="Y3" s="1"/>
      <c r="Z3" s="1"/>
      <c r="AA3" s="1"/>
      <c r="AB3" s="1"/>
      <c r="AC3" s="1"/>
    </row>
    <row r="4" spans="1:29" ht="27.6">
      <c r="A4" s="14"/>
      <c r="B4" s="303" t="s">
        <v>35</v>
      </c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1"/>
      <c r="X4" s="1"/>
      <c r="Y4" s="1"/>
      <c r="Z4" s="1"/>
      <c r="AA4" s="1"/>
      <c r="AB4" s="1"/>
      <c r="AC4" s="1"/>
    </row>
    <row r="5" spans="1:29" ht="18.600000000000001">
      <c r="A5" s="18"/>
      <c r="B5" s="14"/>
      <c r="C5" s="76" t="s">
        <v>37</v>
      </c>
      <c r="D5" s="95" t="s">
        <v>36</v>
      </c>
      <c r="E5" s="77">
        <v>1</v>
      </c>
      <c r="F5" s="78">
        <v>2</v>
      </c>
      <c r="G5" s="78">
        <v>3</v>
      </c>
      <c r="H5" s="79">
        <v>4</v>
      </c>
      <c r="I5" s="80">
        <v>5</v>
      </c>
      <c r="J5" s="62"/>
      <c r="K5" s="77">
        <v>6</v>
      </c>
      <c r="L5" s="78">
        <v>7</v>
      </c>
      <c r="M5" s="78">
        <v>8</v>
      </c>
      <c r="N5" s="79">
        <v>9</v>
      </c>
      <c r="O5" s="81">
        <v>10</v>
      </c>
      <c r="P5" s="67"/>
      <c r="Q5" s="82">
        <v>11</v>
      </c>
      <c r="R5" s="83">
        <v>12</v>
      </c>
      <c r="S5" s="83">
        <v>13</v>
      </c>
      <c r="T5" s="79">
        <v>14</v>
      </c>
      <c r="U5" s="81">
        <v>15</v>
      </c>
      <c r="V5" s="70"/>
      <c r="W5" s="1"/>
      <c r="X5" s="1"/>
      <c r="Y5" s="1"/>
      <c r="Z5" s="1"/>
      <c r="AA5" s="1"/>
      <c r="AB5" s="1"/>
      <c r="AC5" s="1"/>
    </row>
    <row r="6" spans="1:29" ht="18.600000000000001">
      <c r="A6" s="194">
        <v>1</v>
      </c>
      <c r="B6" s="242" t="s">
        <v>65</v>
      </c>
      <c r="C6" s="198">
        <v>45560</v>
      </c>
      <c r="D6" s="199">
        <f>SUM(E6:I6,K6:O6,Q6:U6)</f>
        <v>2169</v>
      </c>
      <c r="E6" s="78">
        <v>140</v>
      </c>
      <c r="F6" s="78">
        <v>148</v>
      </c>
      <c r="G6" s="78">
        <v>148</v>
      </c>
      <c r="H6" s="79">
        <v>143</v>
      </c>
      <c r="I6" s="78">
        <v>144</v>
      </c>
      <c r="J6" s="200">
        <f>SUM(E6:I6)</f>
        <v>723</v>
      </c>
      <c r="K6" s="78">
        <v>144</v>
      </c>
      <c r="L6" s="78">
        <v>148</v>
      </c>
      <c r="M6" s="78">
        <v>144</v>
      </c>
      <c r="N6" s="79">
        <v>144</v>
      </c>
      <c r="O6" s="83">
        <v>144</v>
      </c>
      <c r="P6" s="200">
        <f>SUM(K6:O6)</f>
        <v>724</v>
      </c>
      <c r="Q6" s="244">
        <v>148</v>
      </c>
      <c r="R6" s="83">
        <v>135</v>
      </c>
      <c r="S6" s="83">
        <v>143</v>
      </c>
      <c r="T6" s="79">
        <v>148</v>
      </c>
      <c r="U6" s="245">
        <v>148</v>
      </c>
      <c r="V6" s="201">
        <f>SUM(Q6:U6)</f>
        <v>722</v>
      </c>
      <c r="W6" s="1"/>
      <c r="X6" s="1"/>
      <c r="Y6" s="1"/>
      <c r="Z6" s="1"/>
      <c r="AA6" s="1"/>
      <c r="AB6" s="1"/>
      <c r="AC6" s="1"/>
    </row>
    <row r="7" spans="1:29" ht="18.600000000000001">
      <c r="A7" s="194">
        <v>2</v>
      </c>
      <c r="B7" s="195" t="s">
        <v>43</v>
      </c>
      <c r="C7" s="68">
        <v>45357</v>
      </c>
      <c r="D7" s="202">
        <f>SUM(E7:I7,K7:O7,Q7:U7)</f>
        <v>2128</v>
      </c>
      <c r="E7" s="62">
        <v>144</v>
      </c>
      <c r="F7" s="62">
        <v>148</v>
      </c>
      <c r="G7" s="62">
        <v>146</v>
      </c>
      <c r="H7" s="66">
        <v>143</v>
      </c>
      <c r="I7" s="62">
        <v>148</v>
      </c>
      <c r="J7" s="96">
        <f>SUM(E7:I7)</f>
        <v>729</v>
      </c>
      <c r="K7" s="62">
        <v>144</v>
      </c>
      <c r="L7" s="62">
        <v>148</v>
      </c>
      <c r="M7" s="62">
        <v>144</v>
      </c>
      <c r="N7" s="66">
        <v>135</v>
      </c>
      <c r="O7" s="203">
        <v>128</v>
      </c>
      <c r="P7" s="96">
        <f>SUM(K7:O7)</f>
        <v>699</v>
      </c>
      <c r="Q7" s="204">
        <v>142</v>
      </c>
      <c r="R7" s="203">
        <v>127</v>
      </c>
      <c r="S7" s="69">
        <v>144</v>
      </c>
      <c r="T7" s="66">
        <v>144</v>
      </c>
      <c r="U7" s="203">
        <v>143</v>
      </c>
      <c r="V7" s="205">
        <f>SUM(Q7:U7)</f>
        <v>700</v>
      </c>
      <c r="W7" s="1"/>
      <c r="X7" s="1"/>
      <c r="Y7" s="1"/>
      <c r="Z7" s="1"/>
      <c r="AA7" s="1"/>
      <c r="AB7" s="1"/>
      <c r="AC7" s="1"/>
    </row>
    <row r="8" spans="1:29" ht="18.600000000000001">
      <c r="A8" s="194">
        <v>3</v>
      </c>
      <c r="B8" s="243" t="s">
        <v>44</v>
      </c>
      <c r="C8" s="68">
        <v>45357</v>
      </c>
      <c r="D8" s="202">
        <f>SUM(E8:I8,K8:O8,Q8:U8)</f>
        <v>2122</v>
      </c>
      <c r="E8" s="62">
        <v>140</v>
      </c>
      <c r="F8" s="62">
        <v>140</v>
      </c>
      <c r="G8" s="62">
        <v>128</v>
      </c>
      <c r="H8" s="62">
        <v>148</v>
      </c>
      <c r="I8" s="62">
        <v>148</v>
      </c>
      <c r="J8" s="96">
        <f>SUM(E8:I8)</f>
        <v>704</v>
      </c>
      <c r="K8" s="62">
        <v>140</v>
      </c>
      <c r="L8" s="62">
        <v>140</v>
      </c>
      <c r="M8" s="62">
        <v>131</v>
      </c>
      <c r="N8" s="62">
        <v>148</v>
      </c>
      <c r="O8" s="62">
        <v>144</v>
      </c>
      <c r="P8" s="96">
        <f>SUM(K8:O8)</f>
        <v>703</v>
      </c>
      <c r="Q8" s="62">
        <v>148</v>
      </c>
      <c r="R8" s="62">
        <v>129</v>
      </c>
      <c r="S8" s="62">
        <v>148</v>
      </c>
      <c r="T8" s="62">
        <v>144</v>
      </c>
      <c r="U8" s="62">
        <v>146</v>
      </c>
      <c r="V8" s="205">
        <f>SUM(Q8:U8)</f>
        <v>715</v>
      </c>
      <c r="W8" s="1"/>
      <c r="X8" s="1"/>
      <c r="Y8" s="1"/>
      <c r="Z8" s="1"/>
      <c r="AA8" s="1"/>
      <c r="AB8" s="1"/>
      <c r="AC8" s="1"/>
    </row>
    <row r="9" spans="1:29" ht="18.600000000000001">
      <c r="A9" s="194">
        <v>4</v>
      </c>
      <c r="B9" s="195" t="s">
        <v>11</v>
      </c>
      <c r="C9" s="68">
        <v>45343</v>
      </c>
      <c r="D9" s="202">
        <f>SUM(E9:I9,K9:O9,Q9:U9)</f>
        <v>2073</v>
      </c>
      <c r="E9" s="62">
        <v>132</v>
      </c>
      <c r="F9" s="62">
        <v>147</v>
      </c>
      <c r="G9" s="62">
        <v>127</v>
      </c>
      <c r="H9" s="66">
        <v>130</v>
      </c>
      <c r="I9" s="62">
        <v>144</v>
      </c>
      <c r="J9" s="96">
        <f>SUM(E9:I9)</f>
        <v>680</v>
      </c>
      <c r="K9" s="62">
        <v>144</v>
      </c>
      <c r="L9" s="62">
        <v>129</v>
      </c>
      <c r="M9" s="62">
        <v>140</v>
      </c>
      <c r="N9" s="66">
        <v>148</v>
      </c>
      <c r="O9" s="69">
        <v>128</v>
      </c>
      <c r="P9" s="96">
        <f>SUM(K9:O9)</f>
        <v>689</v>
      </c>
      <c r="Q9" s="69">
        <v>146</v>
      </c>
      <c r="R9" s="69">
        <v>140</v>
      </c>
      <c r="S9" s="69">
        <v>144</v>
      </c>
      <c r="T9" s="66">
        <v>130</v>
      </c>
      <c r="U9" s="203">
        <v>144</v>
      </c>
      <c r="V9" s="205">
        <f>SUM(Q9:U9)</f>
        <v>704</v>
      </c>
      <c r="W9" s="1"/>
      <c r="X9" s="1"/>
      <c r="Y9" s="1"/>
      <c r="Z9" s="1"/>
      <c r="AA9" s="1"/>
      <c r="AB9" s="1"/>
      <c r="AC9" s="1"/>
    </row>
    <row r="10" spans="1:29" ht="18.600000000000001">
      <c r="A10" s="194">
        <v>5</v>
      </c>
      <c r="B10" s="195" t="s">
        <v>3</v>
      </c>
      <c r="C10" s="68">
        <v>45385</v>
      </c>
      <c r="D10" s="202">
        <f>SUM(E10:I10,K10:O10,Q10:U10)</f>
        <v>2056</v>
      </c>
      <c r="E10" s="62">
        <v>140</v>
      </c>
      <c r="F10" s="62">
        <v>132</v>
      </c>
      <c r="G10" s="62">
        <v>144</v>
      </c>
      <c r="H10" s="66">
        <v>144</v>
      </c>
      <c r="I10" s="62">
        <v>129</v>
      </c>
      <c r="J10" s="96">
        <f>SUM(E10:I10)</f>
        <v>689</v>
      </c>
      <c r="K10" s="62">
        <v>143</v>
      </c>
      <c r="L10" s="62">
        <v>140</v>
      </c>
      <c r="M10" s="62">
        <v>142</v>
      </c>
      <c r="N10" s="66">
        <v>127</v>
      </c>
      <c r="O10" s="203">
        <v>144</v>
      </c>
      <c r="P10" s="96">
        <f>SUM(K10:O10)</f>
        <v>696</v>
      </c>
      <c r="Q10" s="84">
        <v>129</v>
      </c>
      <c r="R10" s="84">
        <v>135</v>
      </c>
      <c r="S10" s="84">
        <v>148</v>
      </c>
      <c r="T10" s="61">
        <v>127</v>
      </c>
      <c r="U10" s="203">
        <v>132</v>
      </c>
      <c r="V10" s="205">
        <f>SUM(Q10:U10)</f>
        <v>671</v>
      </c>
      <c r="W10" s="1"/>
      <c r="X10" s="1"/>
      <c r="Y10" s="1"/>
      <c r="Z10" s="1"/>
      <c r="AA10" s="1"/>
      <c r="AB10" s="1"/>
      <c r="AC10" s="1"/>
    </row>
    <row r="11" spans="1:29" ht="18.600000000000001">
      <c r="A11" s="194">
        <v>6</v>
      </c>
      <c r="B11" s="195" t="s">
        <v>2</v>
      </c>
      <c r="C11" s="68">
        <v>45266</v>
      </c>
      <c r="D11" s="202">
        <f>SUM(E11:I11,K11:O11,Q11:U11)</f>
        <v>2053</v>
      </c>
      <c r="E11" s="62">
        <v>130</v>
      </c>
      <c r="F11" s="62">
        <v>131</v>
      </c>
      <c r="G11" s="62">
        <v>142</v>
      </c>
      <c r="H11" s="66">
        <v>134</v>
      </c>
      <c r="I11" s="62">
        <v>129</v>
      </c>
      <c r="J11" s="96">
        <f>SUM(E11:I11)</f>
        <v>666</v>
      </c>
      <c r="K11" s="62">
        <v>140</v>
      </c>
      <c r="L11" s="62">
        <v>140</v>
      </c>
      <c r="M11" s="62">
        <v>143</v>
      </c>
      <c r="N11" s="66">
        <v>126</v>
      </c>
      <c r="O11" s="203">
        <v>144</v>
      </c>
      <c r="P11" s="96">
        <f>SUM(K11:O11)</f>
        <v>693</v>
      </c>
      <c r="Q11" s="84">
        <v>142</v>
      </c>
      <c r="R11" s="69">
        <v>133</v>
      </c>
      <c r="S11" s="69">
        <v>144</v>
      </c>
      <c r="T11" s="66">
        <v>144</v>
      </c>
      <c r="U11" s="203">
        <v>131</v>
      </c>
      <c r="V11" s="205">
        <f>SUM(Q11:U11)</f>
        <v>694</v>
      </c>
      <c r="W11" s="1"/>
      <c r="X11" s="1"/>
      <c r="Y11" s="1"/>
      <c r="Z11" s="1"/>
      <c r="AA11" s="1"/>
      <c r="AB11" s="1"/>
      <c r="AC11" s="1"/>
    </row>
    <row r="12" spans="1:29" ht="18.600000000000001">
      <c r="A12" s="194">
        <v>7</v>
      </c>
      <c r="B12" s="195" t="s">
        <v>19</v>
      </c>
      <c r="C12" s="68">
        <v>45399</v>
      </c>
      <c r="D12" s="202">
        <f>SUM(E12:I12,K12:O12,Q12:U12)</f>
        <v>1996</v>
      </c>
      <c r="E12" s="62">
        <v>114</v>
      </c>
      <c r="F12" s="62">
        <v>142</v>
      </c>
      <c r="G12" s="62">
        <v>128</v>
      </c>
      <c r="H12" s="66">
        <v>140</v>
      </c>
      <c r="I12" s="62">
        <v>131</v>
      </c>
      <c r="J12" s="96">
        <f>SUM(E12:I12)</f>
        <v>655</v>
      </c>
      <c r="K12" s="62">
        <v>128</v>
      </c>
      <c r="L12" s="62">
        <v>129</v>
      </c>
      <c r="M12" s="62">
        <v>129</v>
      </c>
      <c r="N12" s="66">
        <v>142</v>
      </c>
      <c r="O12" s="203">
        <v>144</v>
      </c>
      <c r="P12" s="96">
        <f>SUM(K12:O12)</f>
        <v>672</v>
      </c>
      <c r="Q12" s="84">
        <v>140</v>
      </c>
      <c r="R12" s="69">
        <v>131</v>
      </c>
      <c r="S12" s="69">
        <v>126</v>
      </c>
      <c r="T12" s="66">
        <v>128</v>
      </c>
      <c r="U12" s="203">
        <v>144</v>
      </c>
      <c r="V12" s="205">
        <f>SUM(Q12:U12)</f>
        <v>669</v>
      </c>
      <c r="W12" s="1"/>
      <c r="X12" s="1"/>
      <c r="Y12" s="1"/>
      <c r="Z12" s="1"/>
      <c r="AA12" s="1"/>
      <c r="AB12" s="1"/>
      <c r="AC12" s="1"/>
    </row>
    <row r="13" spans="1:29" ht="18.600000000000001">
      <c r="A13" s="194">
        <v>8</v>
      </c>
      <c r="B13" s="195" t="s">
        <v>20</v>
      </c>
      <c r="C13" s="68" t="s">
        <v>66</v>
      </c>
      <c r="D13" s="202">
        <f>SUM(E13:I13,K13:O13,Q13:U13)</f>
        <v>1988</v>
      </c>
      <c r="E13" s="62">
        <v>129</v>
      </c>
      <c r="F13" s="62">
        <v>142</v>
      </c>
      <c r="G13" s="62">
        <v>125</v>
      </c>
      <c r="H13" s="66">
        <v>140</v>
      </c>
      <c r="I13" s="62">
        <v>119</v>
      </c>
      <c r="J13" s="96">
        <f>SUM(E13:I13)</f>
        <v>655</v>
      </c>
      <c r="K13" s="62">
        <v>129</v>
      </c>
      <c r="L13" s="62">
        <v>142</v>
      </c>
      <c r="M13" s="62">
        <v>143</v>
      </c>
      <c r="N13" s="66">
        <v>140</v>
      </c>
      <c r="O13" s="203">
        <v>144</v>
      </c>
      <c r="P13" s="96">
        <f>SUM(K13:O13)</f>
        <v>698</v>
      </c>
      <c r="Q13" s="203">
        <v>128</v>
      </c>
      <c r="R13" s="203">
        <v>141</v>
      </c>
      <c r="S13" s="69">
        <v>128</v>
      </c>
      <c r="T13" s="66">
        <v>123</v>
      </c>
      <c r="U13" s="203">
        <v>115</v>
      </c>
      <c r="V13" s="205">
        <f>SUM(Q13:U13)</f>
        <v>635</v>
      </c>
      <c r="W13" s="1"/>
      <c r="X13" s="1"/>
      <c r="Y13" s="1"/>
      <c r="Z13" s="1"/>
      <c r="AA13" s="1"/>
      <c r="AB13" s="1"/>
      <c r="AC13" s="1"/>
    </row>
    <row r="14" spans="1:29" ht="18.600000000000001">
      <c r="A14" s="194">
        <v>9</v>
      </c>
      <c r="B14" s="195" t="s">
        <v>56</v>
      </c>
      <c r="C14" s="68">
        <v>45343</v>
      </c>
      <c r="D14" s="202">
        <f>SUM(E14:I14,K14:O14,Q14:U14)</f>
        <v>1969</v>
      </c>
      <c r="E14" s="62">
        <v>121</v>
      </c>
      <c r="F14" s="62">
        <v>126</v>
      </c>
      <c r="G14" s="62">
        <v>128</v>
      </c>
      <c r="H14" s="66">
        <v>132</v>
      </c>
      <c r="I14" s="62">
        <v>135</v>
      </c>
      <c r="J14" s="96">
        <f>SUM(E14:I14)</f>
        <v>642</v>
      </c>
      <c r="K14" s="62">
        <v>132</v>
      </c>
      <c r="L14" s="62">
        <v>140</v>
      </c>
      <c r="M14" s="62">
        <v>105</v>
      </c>
      <c r="N14" s="66">
        <v>129</v>
      </c>
      <c r="O14" s="69">
        <v>140</v>
      </c>
      <c r="P14" s="96">
        <f>SUM(K14:O14)</f>
        <v>646</v>
      </c>
      <c r="Q14" s="84">
        <v>126</v>
      </c>
      <c r="R14" s="69">
        <v>140</v>
      </c>
      <c r="S14" s="69">
        <v>144</v>
      </c>
      <c r="T14" s="66">
        <v>140</v>
      </c>
      <c r="U14" s="203">
        <v>131</v>
      </c>
      <c r="V14" s="205">
        <f>SUM(Q14:U14)</f>
        <v>681</v>
      </c>
      <c r="W14" s="1"/>
      <c r="X14" s="1"/>
      <c r="Y14" s="1"/>
      <c r="Z14" s="1"/>
      <c r="AA14" s="1"/>
      <c r="AB14" s="1"/>
      <c r="AC14" s="1"/>
    </row>
    <row r="15" spans="1:29" ht="18.600000000000001">
      <c r="A15" s="194">
        <v>10</v>
      </c>
      <c r="B15" s="195" t="s">
        <v>18</v>
      </c>
      <c r="C15" s="68">
        <v>45329</v>
      </c>
      <c r="D15" s="202">
        <f>SUM(E15:I15,K15:O15,Q15:U15)</f>
        <v>1966</v>
      </c>
      <c r="E15" s="62">
        <v>130</v>
      </c>
      <c r="F15" s="62">
        <v>132</v>
      </c>
      <c r="G15" s="62">
        <v>129</v>
      </c>
      <c r="H15" s="66">
        <v>128</v>
      </c>
      <c r="I15" s="62">
        <v>129</v>
      </c>
      <c r="J15" s="96">
        <f>SUM(E15:I15)</f>
        <v>648</v>
      </c>
      <c r="K15" s="62">
        <v>127</v>
      </c>
      <c r="L15" s="62">
        <v>148</v>
      </c>
      <c r="M15" s="62">
        <v>127</v>
      </c>
      <c r="N15" s="66">
        <v>144</v>
      </c>
      <c r="O15" s="203">
        <v>140</v>
      </c>
      <c r="P15" s="96">
        <f>SUM(K15:O15)</f>
        <v>686</v>
      </c>
      <c r="Q15" s="84">
        <v>129</v>
      </c>
      <c r="R15" s="84">
        <v>106</v>
      </c>
      <c r="S15" s="84">
        <v>129</v>
      </c>
      <c r="T15" s="61">
        <v>140</v>
      </c>
      <c r="U15" s="203">
        <v>128</v>
      </c>
      <c r="V15" s="205">
        <f>SUM(Q15:U15)</f>
        <v>632</v>
      </c>
      <c r="W15" s="1"/>
      <c r="X15" s="1"/>
      <c r="Y15" s="1"/>
      <c r="Z15" s="1"/>
      <c r="AA15" s="1"/>
      <c r="AB15" s="1"/>
      <c r="AC15" s="1"/>
    </row>
    <row r="16" spans="1:29" ht="18.600000000000001">
      <c r="A16" s="194">
        <v>11</v>
      </c>
      <c r="B16" s="195" t="s">
        <v>21</v>
      </c>
      <c r="C16" s="68">
        <v>45329</v>
      </c>
      <c r="D16" s="202">
        <f>SUM(E16:I16,K16:O16,Q16:U16)</f>
        <v>1958</v>
      </c>
      <c r="E16" s="62">
        <v>128</v>
      </c>
      <c r="F16" s="62">
        <v>141</v>
      </c>
      <c r="G16" s="62">
        <v>115</v>
      </c>
      <c r="H16" s="66">
        <v>140</v>
      </c>
      <c r="I16" s="62">
        <v>127</v>
      </c>
      <c r="J16" s="96">
        <f>SUM(E16:I16)</f>
        <v>651</v>
      </c>
      <c r="K16" s="62">
        <v>144</v>
      </c>
      <c r="L16" s="62">
        <v>116</v>
      </c>
      <c r="M16" s="62">
        <v>129</v>
      </c>
      <c r="N16" s="66">
        <v>140</v>
      </c>
      <c r="O16" s="203">
        <v>129</v>
      </c>
      <c r="P16" s="96">
        <f>SUM(K16:O16)</f>
        <v>658</v>
      </c>
      <c r="Q16" s="69">
        <v>115</v>
      </c>
      <c r="R16" s="69">
        <v>127</v>
      </c>
      <c r="S16" s="69">
        <v>140</v>
      </c>
      <c r="T16" s="66">
        <v>140</v>
      </c>
      <c r="U16" s="203">
        <v>127</v>
      </c>
      <c r="V16" s="205">
        <f>SUM(Q16:U16)</f>
        <v>649</v>
      </c>
      <c r="W16" s="1"/>
      <c r="X16" s="1"/>
      <c r="Y16" s="1"/>
      <c r="Z16" s="1"/>
      <c r="AA16" s="1"/>
      <c r="AB16" s="1"/>
      <c r="AC16" s="1"/>
    </row>
    <row r="17" spans="1:29" ht="18.600000000000001">
      <c r="A17" s="194">
        <v>12</v>
      </c>
      <c r="B17" s="195" t="s">
        <v>23</v>
      </c>
      <c r="C17" s="68">
        <v>45329</v>
      </c>
      <c r="D17" s="202">
        <f>SUM(E17:I17,K17:O17,Q17:U17)</f>
        <v>1946</v>
      </c>
      <c r="E17" s="62">
        <v>126</v>
      </c>
      <c r="F17" s="62">
        <v>129</v>
      </c>
      <c r="G17" s="62">
        <v>114</v>
      </c>
      <c r="H17" s="66">
        <v>143</v>
      </c>
      <c r="I17" s="62">
        <v>128</v>
      </c>
      <c r="J17" s="96">
        <f>SUM(E17:I17)</f>
        <v>640</v>
      </c>
      <c r="K17" s="62">
        <v>140</v>
      </c>
      <c r="L17" s="62">
        <v>129</v>
      </c>
      <c r="M17" s="62">
        <v>128</v>
      </c>
      <c r="N17" s="66">
        <v>143</v>
      </c>
      <c r="O17" s="203">
        <v>126</v>
      </c>
      <c r="P17" s="96">
        <f>SUM(K17:O17)</f>
        <v>666</v>
      </c>
      <c r="Q17" s="84">
        <v>127</v>
      </c>
      <c r="R17" s="69">
        <v>128</v>
      </c>
      <c r="S17" s="69">
        <v>132</v>
      </c>
      <c r="T17" s="66">
        <v>140</v>
      </c>
      <c r="U17" s="203">
        <v>113</v>
      </c>
      <c r="V17" s="205">
        <f>SUM(Q17:U17)</f>
        <v>640</v>
      </c>
      <c r="W17" s="1"/>
      <c r="X17" s="1"/>
      <c r="Y17" s="1"/>
      <c r="Z17" s="1"/>
      <c r="AA17" s="1"/>
      <c r="AB17" s="1"/>
      <c r="AC17" s="1"/>
    </row>
    <row r="18" spans="1:29" ht="18.600000000000001">
      <c r="A18" s="194">
        <v>13</v>
      </c>
      <c r="B18" s="195" t="s">
        <v>46</v>
      </c>
      <c r="C18" s="68">
        <v>45315</v>
      </c>
      <c r="D18" s="202">
        <f>SUM(E18:I18,K18:O18,Q18:U18)</f>
        <v>1920</v>
      </c>
      <c r="E18" s="62">
        <v>116</v>
      </c>
      <c r="F18" s="62">
        <v>129</v>
      </c>
      <c r="G18" s="62">
        <v>132</v>
      </c>
      <c r="H18" s="62">
        <v>120</v>
      </c>
      <c r="I18" s="62">
        <v>140</v>
      </c>
      <c r="J18" s="96">
        <f>SUM(E18:I18)</f>
        <v>637</v>
      </c>
      <c r="K18" s="62">
        <v>128</v>
      </c>
      <c r="L18" s="62">
        <v>115</v>
      </c>
      <c r="M18" s="62">
        <v>128</v>
      </c>
      <c r="N18" s="62">
        <v>129</v>
      </c>
      <c r="O18" s="62">
        <v>134</v>
      </c>
      <c r="P18" s="96">
        <f>SUM(K18:O18)</f>
        <v>634</v>
      </c>
      <c r="Q18" s="84">
        <v>127</v>
      </c>
      <c r="R18" s="84">
        <v>142</v>
      </c>
      <c r="S18" s="84">
        <v>123</v>
      </c>
      <c r="T18" s="84">
        <v>117</v>
      </c>
      <c r="U18" s="84">
        <v>140</v>
      </c>
      <c r="V18" s="205">
        <f>SUM(Q18:U18)</f>
        <v>649</v>
      </c>
      <c r="W18" s="1"/>
      <c r="X18" s="1"/>
      <c r="Y18" s="1"/>
      <c r="Z18" s="1"/>
      <c r="AA18" s="1"/>
      <c r="AB18" s="1"/>
      <c r="AC18" s="1"/>
    </row>
    <row r="19" spans="1:29" ht="18.600000000000001">
      <c r="A19" s="194">
        <v>14</v>
      </c>
      <c r="B19" s="195" t="s">
        <v>70</v>
      </c>
      <c r="C19" s="68">
        <v>45560</v>
      </c>
      <c r="D19" s="202">
        <f>SUM(E19:I19,K19:O19,Q19:U19)</f>
        <v>1915</v>
      </c>
      <c r="E19" s="62">
        <v>128</v>
      </c>
      <c r="F19" s="62">
        <v>124</v>
      </c>
      <c r="G19" s="62">
        <v>140</v>
      </c>
      <c r="H19" s="66">
        <v>128</v>
      </c>
      <c r="I19" s="62">
        <v>128</v>
      </c>
      <c r="J19" s="96">
        <f>SUM(E19:I19)</f>
        <v>648</v>
      </c>
      <c r="K19" s="62">
        <v>130</v>
      </c>
      <c r="L19" s="62">
        <v>108</v>
      </c>
      <c r="M19" s="62">
        <v>127</v>
      </c>
      <c r="N19" s="66">
        <v>115</v>
      </c>
      <c r="O19" s="69">
        <v>140</v>
      </c>
      <c r="P19" s="96">
        <f>SUM(K19:O19)</f>
        <v>620</v>
      </c>
      <c r="Q19" s="84">
        <v>140</v>
      </c>
      <c r="R19" s="69">
        <v>144</v>
      </c>
      <c r="S19" s="69">
        <v>132</v>
      </c>
      <c r="T19" s="66">
        <v>108</v>
      </c>
      <c r="U19" s="203">
        <v>123</v>
      </c>
      <c r="V19" s="205">
        <f>SUM(Q19:U19)</f>
        <v>647</v>
      </c>
      <c r="W19" s="1"/>
      <c r="X19" s="1"/>
      <c r="Y19" s="1"/>
      <c r="Z19" s="1"/>
      <c r="AA19" s="1"/>
      <c r="AB19" s="1"/>
      <c r="AC19" s="1"/>
    </row>
    <row r="20" spans="1:29" ht="18.600000000000001">
      <c r="A20" s="194">
        <v>15</v>
      </c>
      <c r="B20" s="195" t="s">
        <v>69</v>
      </c>
      <c r="C20" s="68">
        <v>45560</v>
      </c>
      <c r="D20" s="202">
        <f>SUM(E20:I20,K20:O20,Q20:U20)</f>
        <v>1909</v>
      </c>
      <c r="E20" s="62">
        <v>121</v>
      </c>
      <c r="F20" s="62">
        <v>107</v>
      </c>
      <c r="G20" s="62">
        <v>128</v>
      </c>
      <c r="H20" s="66">
        <v>126</v>
      </c>
      <c r="I20" s="62">
        <v>144</v>
      </c>
      <c r="J20" s="96">
        <f>SUM(E20:I20)</f>
        <v>626</v>
      </c>
      <c r="K20" s="62">
        <v>122</v>
      </c>
      <c r="L20" s="62">
        <v>116</v>
      </c>
      <c r="M20" s="62">
        <v>140</v>
      </c>
      <c r="N20" s="66">
        <v>132</v>
      </c>
      <c r="O20" s="203">
        <v>125</v>
      </c>
      <c r="P20" s="96">
        <f>SUM(K20:O20)</f>
        <v>635</v>
      </c>
      <c r="Q20" s="84">
        <v>127</v>
      </c>
      <c r="R20" s="69">
        <v>140</v>
      </c>
      <c r="S20" s="69">
        <v>126</v>
      </c>
      <c r="T20" s="66">
        <v>124</v>
      </c>
      <c r="U20" s="203">
        <v>131</v>
      </c>
      <c r="V20" s="205">
        <f>SUM(Q20:U20)</f>
        <v>648</v>
      </c>
      <c r="W20" s="1"/>
      <c r="X20" s="1"/>
      <c r="Y20" s="1"/>
      <c r="Z20" s="1"/>
      <c r="AA20" s="1"/>
      <c r="AB20" s="1"/>
      <c r="AC20" s="1"/>
    </row>
    <row r="21" spans="1:29" ht="18.600000000000001">
      <c r="A21" s="194">
        <v>16</v>
      </c>
      <c r="B21" s="195" t="s">
        <v>49</v>
      </c>
      <c r="C21" s="68">
        <v>45329</v>
      </c>
      <c r="D21" s="202">
        <f>SUM(E21:I21,K21:O21,Q21:U21)</f>
        <v>1893</v>
      </c>
      <c r="E21" s="62">
        <v>129</v>
      </c>
      <c r="F21" s="62">
        <v>131</v>
      </c>
      <c r="G21" s="62">
        <v>128</v>
      </c>
      <c r="H21" s="66">
        <v>127</v>
      </c>
      <c r="I21" s="62">
        <v>111</v>
      </c>
      <c r="J21" s="96">
        <f>SUM(E21:I21)</f>
        <v>626</v>
      </c>
      <c r="K21" s="62">
        <v>132</v>
      </c>
      <c r="L21" s="62">
        <v>123</v>
      </c>
      <c r="M21" s="62">
        <v>118</v>
      </c>
      <c r="N21" s="66">
        <v>128</v>
      </c>
      <c r="O21" s="69">
        <v>117</v>
      </c>
      <c r="P21" s="96">
        <f>SUM(K21:O21)</f>
        <v>618</v>
      </c>
      <c r="Q21" s="84">
        <v>128</v>
      </c>
      <c r="R21" s="69">
        <v>126</v>
      </c>
      <c r="S21" s="69">
        <v>144</v>
      </c>
      <c r="T21" s="66">
        <v>127</v>
      </c>
      <c r="U21" s="203">
        <v>124</v>
      </c>
      <c r="V21" s="205">
        <f>SUM(Q21:U21)</f>
        <v>649</v>
      </c>
      <c r="W21" s="1"/>
      <c r="X21" s="1"/>
      <c r="Y21" s="1"/>
      <c r="Z21" s="1"/>
      <c r="AA21" s="1"/>
      <c r="AB21" s="1"/>
      <c r="AC21" s="1"/>
    </row>
    <row r="22" spans="1:29" ht="18.600000000000001">
      <c r="A22" s="194">
        <v>17</v>
      </c>
      <c r="B22" s="195" t="s">
        <v>47</v>
      </c>
      <c r="C22" s="68">
        <v>45238</v>
      </c>
      <c r="D22" s="202">
        <f>SUM(E22:I22,K22:O22,Q22:U22)</f>
        <v>1891</v>
      </c>
      <c r="E22" s="62">
        <v>112</v>
      </c>
      <c r="F22" s="62">
        <v>127</v>
      </c>
      <c r="G22" s="62">
        <v>128</v>
      </c>
      <c r="H22" s="62">
        <v>131</v>
      </c>
      <c r="I22" s="62">
        <v>120</v>
      </c>
      <c r="J22" s="96">
        <f>SUM(E22:I22)</f>
        <v>618</v>
      </c>
      <c r="K22" s="62">
        <v>140</v>
      </c>
      <c r="L22" s="62">
        <v>132</v>
      </c>
      <c r="M22" s="62">
        <v>125</v>
      </c>
      <c r="N22" s="62">
        <v>135</v>
      </c>
      <c r="O22" s="62">
        <v>124</v>
      </c>
      <c r="P22" s="96">
        <f>SUM(K22:O22)</f>
        <v>656</v>
      </c>
      <c r="Q22" s="84">
        <v>117</v>
      </c>
      <c r="R22" s="84">
        <v>124</v>
      </c>
      <c r="S22" s="84">
        <v>120</v>
      </c>
      <c r="T22" s="84">
        <v>128</v>
      </c>
      <c r="U22" s="84">
        <v>128</v>
      </c>
      <c r="V22" s="205">
        <f>SUM(Q22:U22)</f>
        <v>617</v>
      </c>
      <c r="W22" s="1"/>
      <c r="X22" s="1"/>
      <c r="Y22" s="1"/>
      <c r="Z22" s="1"/>
      <c r="AA22" s="1"/>
      <c r="AB22" s="1"/>
      <c r="AC22" s="1"/>
    </row>
    <row r="23" spans="1:29" ht="19.2">
      <c r="A23" s="194">
        <v>18</v>
      </c>
      <c r="B23" s="196" t="s">
        <v>40</v>
      </c>
      <c r="C23" s="68">
        <v>45315</v>
      </c>
      <c r="D23" s="202">
        <f>SUM(E23:I23,K23:O23,Q23:U23)</f>
        <v>1877</v>
      </c>
      <c r="E23" s="62">
        <v>121</v>
      </c>
      <c r="F23" s="62">
        <v>128</v>
      </c>
      <c r="G23" s="62">
        <v>130</v>
      </c>
      <c r="H23" s="62">
        <v>128</v>
      </c>
      <c r="I23" s="62">
        <v>131</v>
      </c>
      <c r="J23" s="96">
        <f>SUM(E23:I23)</f>
        <v>638</v>
      </c>
      <c r="K23" s="62">
        <v>127</v>
      </c>
      <c r="L23" s="62">
        <v>108</v>
      </c>
      <c r="M23" s="62">
        <v>124</v>
      </c>
      <c r="N23" s="62">
        <v>117</v>
      </c>
      <c r="O23" s="62">
        <v>131</v>
      </c>
      <c r="P23" s="96">
        <f>SUM(K23:O23)</f>
        <v>607</v>
      </c>
      <c r="Q23" s="62">
        <v>140</v>
      </c>
      <c r="R23" s="62">
        <v>120</v>
      </c>
      <c r="S23" s="62">
        <v>129</v>
      </c>
      <c r="T23" s="62">
        <v>126</v>
      </c>
      <c r="U23" s="62">
        <v>117</v>
      </c>
      <c r="V23" s="205">
        <f>SUM(Q23:U23)</f>
        <v>632</v>
      </c>
      <c r="W23" s="1"/>
      <c r="X23" s="1"/>
      <c r="Y23" s="1"/>
      <c r="Z23" s="1"/>
      <c r="AA23" s="1"/>
      <c r="AB23" s="1"/>
      <c r="AC23" s="1"/>
    </row>
    <row r="24" spans="1:29" ht="18.600000000000001">
      <c r="A24" s="194">
        <v>19</v>
      </c>
      <c r="B24" s="195" t="s">
        <v>31</v>
      </c>
      <c r="C24" s="68">
        <v>45329</v>
      </c>
      <c r="D24" s="202">
        <f>SUM(E24:I24,K24:O24,Q24:U24)</f>
        <v>1853</v>
      </c>
      <c r="E24" s="62">
        <v>128</v>
      </c>
      <c r="F24" s="62">
        <v>121</v>
      </c>
      <c r="G24" s="62">
        <v>124</v>
      </c>
      <c r="H24" s="66">
        <v>122</v>
      </c>
      <c r="I24" s="62">
        <v>129</v>
      </c>
      <c r="J24" s="96">
        <f>SUM(E24:I24)</f>
        <v>624</v>
      </c>
      <c r="K24" s="62">
        <v>127</v>
      </c>
      <c r="L24" s="62">
        <v>106</v>
      </c>
      <c r="M24" s="62">
        <v>126</v>
      </c>
      <c r="N24" s="66">
        <v>123</v>
      </c>
      <c r="O24" s="203">
        <v>128</v>
      </c>
      <c r="P24" s="96">
        <f>SUM(K24:O24)</f>
        <v>610</v>
      </c>
      <c r="Q24" s="84">
        <v>129</v>
      </c>
      <c r="R24" s="84">
        <v>111</v>
      </c>
      <c r="S24" s="84">
        <v>123</v>
      </c>
      <c r="T24" s="61">
        <v>126</v>
      </c>
      <c r="U24" s="203">
        <v>130</v>
      </c>
      <c r="V24" s="205">
        <f>SUM(Q24:U24)</f>
        <v>619</v>
      </c>
      <c r="W24" s="1"/>
      <c r="X24" s="1"/>
      <c r="Y24" s="1"/>
      <c r="Z24" s="1"/>
      <c r="AA24" s="1"/>
      <c r="AB24" s="1"/>
      <c r="AC24" s="1"/>
    </row>
    <row r="25" spans="1:29" ht="18.600000000000001">
      <c r="A25" s="194">
        <v>20</v>
      </c>
      <c r="B25" s="195" t="s">
        <v>22</v>
      </c>
      <c r="C25" s="68">
        <v>45315</v>
      </c>
      <c r="D25" s="202">
        <f>SUM(E25:I25,K25:O25,Q25:U25)</f>
        <v>1851</v>
      </c>
      <c r="E25" s="62">
        <v>120</v>
      </c>
      <c r="F25" s="62">
        <v>116</v>
      </c>
      <c r="G25" s="62">
        <v>127</v>
      </c>
      <c r="H25" s="66">
        <v>115</v>
      </c>
      <c r="I25" s="62">
        <v>124</v>
      </c>
      <c r="J25" s="96">
        <f>SUM(E25:I25)</f>
        <v>602</v>
      </c>
      <c r="K25" s="62">
        <v>128</v>
      </c>
      <c r="L25" s="62">
        <v>113</v>
      </c>
      <c r="M25" s="62">
        <v>123</v>
      </c>
      <c r="N25" s="66">
        <v>124</v>
      </c>
      <c r="O25" s="203">
        <v>129</v>
      </c>
      <c r="P25" s="96">
        <f>SUM(K25:O25)</f>
        <v>617</v>
      </c>
      <c r="Q25" s="84">
        <v>123</v>
      </c>
      <c r="R25" s="69">
        <v>128</v>
      </c>
      <c r="S25" s="69">
        <v>127</v>
      </c>
      <c r="T25" s="66">
        <v>127</v>
      </c>
      <c r="U25" s="203">
        <v>127</v>
      </c>
      <c r="V25" s="205">
        <f>SUM(Q25:U25)</f>
        <v>632</v>
      </c>
      <c r="W25" s="1"/>
      <c r="X25" s="1"/>
      <c r="Y25" s="1"/>
      <c r="Z25" s="1"/>
      <c r="AA25" s="1"/>
      <c r="AB25" s="1"/>
      <c r="AC25" s="1"/>
    </row>
    <row r="26" spans="1:29" ht="18.600000000000001">
      <c r="A26" s="194">
        <v>21</v>
      </c>
      <c r="B26" s="195" t="s">
        <v>25</v>
      </c>
      <c r="C26" s="68">
        <v>45196</v>
      </c>
      <c r="D26" s="202">
        <f>SUM(E26:I26,K26:O26,Q26:U26)</f>
        <v>1848</v>
      </c>
      <c r="E26" s="62">
        <v>107</v>
      </c>
      <c r="F26" s="62">
        <v>112</v>
      </c>
      <c r="G26" s="62">
        <v>109</v>
      </c>
      <c r="H26" s="66">
        <v>122</v>
      </c>
      <c r="I26" s="62">
        <v>121</v>
      </c>
      <c r="J26" s="96">
        <f>SUM(E26:I26)</f>
        <v>571</v>
      </c>
      <c r="K26" s="62">
        <v>129</v>
      </c>
      <c r="L26" s="62">
        <v>125</v>
      </c>
      <c r="M26" s="62">
        <v>140</v>
      </c>
      <c r="N26" s="66">
        <v>129</v>
      </c>
      <c r="O26" s="203">
        <v>121</v>
      </c>
      <c r="P26" s="96">
        <f>SUM(K26:O26)</f>
        <v>644</v>
      </c>
      <c r="Q26" s="84">
        <v>127</v>
      </c>
      <c r="R26" s="69">
        <v>128</v>
      </c>
      <c r="S26" s="69">
        <v>128</v>
      </c>
      <c r="T26" s="66">
        <v>128</v>
      </c>
      <c r="U26" s="203">
        <v>122</v>
      </c>
      <c r="V26" s="205">
        <f>SUM(Q26:U26)</f>
        <v>633</v>
      </c>
      <c r="W26" s="1"/>
      <c r="X26" s="1"/>
      <c r="Y26" s="1"/>
      <c r="Z26" s="1"/>
      <c r="AA26" s="1"/>
      <c r="AB26" s="1"/>
      <c r="AC26" s="1"/>
    </row>
    <row r="27" spans="1:29" ht="18.600000000000001">
      <c r="A27" s="194">
        <v>22</v>
      </c>
      <c r="B27" s="195" t="s">
        <v>27</v>
      </c>
      <c r="C27" s="68">
        <v>45329</v>
      </c>
      <c r="D27" s="202">
        <f>SUM(E27:I27,K27:O27,Q27:U27)</f>
        <v>1837</v>
      </c>
      <c r="E27" s="62">
        <v>124</v>
      </c>
      <c r="F27" s="62">
        <v>123</v>
      </c>
      <c r="G27" s="62">
        <v>121</v>
      </c>
      <c r="H27" s="66">
        <v>120</v>
      </c>
      <c r="I27" s="62">
        <v>130</v>
      </c>
      <c r="J27" s="96">
        <f>SUM(E27:I27)</f>
        <v>618</v>
      </c>
      <c r="K27" s="62">
        <v>107</v>
      </c>
      <c r="L27" s="62">
        <v>121</v>
      </c>
      <c r="M27" s="62">
        <v>128</v>
      </c>
      <c r="N27" s="66">
        <v>140</v>
      </c>
      <c r="O27" s="203">
        <v>126</v>
      </c>
      <c r="P27" s="96">
        <f>SUM(K27:O27)</f>
        <v>622</v>
      </c>
      <c r="Q27" s="84">
        <v>116</v>
      </c>
      <c r="R27" s="69">
        <v>109</v>
      </c>
      <c r="S27" s="69">
        <v>131</v>
      </c>
      <c r="T27" s="66">
        <v>110</v>
      </c>
      <c r="U27" s="203">
        <v>131</v>
      </c>
      <c r="V27" s="205">
        <f>SUM(Q27:U27)</f>
        <v>597</v>
      </c>
      <c r="W27" s="1"/>
      <c r="X27" s="1"/>
      <c r="Y27" s="1"/>
      <c r="Z27" s="1"/>
      <c r="AA27" s="1"/>
      <c r="AB27" s="1"/>
      <c r="AC27" s="1"/>
    </row>
    <row r="28" spans="1:29" ht="18.600000000000001">
      <c r="A28" s="194">
        <v>23</v>
      </c>
      <c r="B28" s="195" t="s">
        <v>29</v>
      </c>
      <c r="C28" s="68">
        <v>45385</v>
      </c>
      <c r="D28" s="202">
        <f>SUM(E28:I28,K28:O28,Q28:U28)</f>
        <v>1815</v>
      </c>
      <c r="E28" s="62">
        <v>113</v>
      </c>
      <c r="F28" s="62">
        <v>132</v>
      </c>
      <c r="G28" s="62">
        <v>127</v>
      </c>
      <c r="H28" s="66">
        <v>126</v>
      </c>
      <c r="I28" s="62">
        <v>114</v>
      </c>
      <c r="J28" s="96">
        <f>SUM(E28:I28)</f>
        <v>612</v>
      </c>
      <c r="K28" s="62">
        <v>115</v>
      </c>
      <c r="L28" s="62">
        <v>121</v>
      </c>
      <c r="M28" s="62">
        <v>123</v>
      </c>
      <c r="N28" s="66">
        <v>106</v>
      </c>
      <c r="O28" s="203">
        <v>122</v>
      </c>
      <c r="P28" s="96">
        <f>SUM(K28:O28)</f>
        <v>587</v>
      </c>
      <c r="Q28" s="84">
        <v>125</v>
      </c>
      <c r="R28" s="69">
        <v>131</v>
      </c>
      <c r="S28" s="69">
        <v>106</v>
      </c>
      <c r="T28" s="66">
        <v>126</v>
      </c>
      <c r="U28" s="203">
        <v>128</v>
      </c>
      <c r="V28" s="205">
        <f>SUM(Q28:U28)</f>
        <v>616</v>
      </c>
      <c r="W28" s="1"/>
      <c r="X28" s="1"/>
      <c r="Y28" s="1"/>
      <c r="Z28" s="1"/>
      <c r="AA28" s="1"/>
      <c r="AB28" s="1"/>
      <c r="AC28" s="1"/>
    </row>
    <row r="29" spans="1:29" ht="18.600000000000001">
      <c r="A29" s="194">
        <v>24</v>
      </c>
      <c r="B29" s="195" t="s">
        <v>24</v>
      </c>
      <c r="C29" s="68">
        <v>45385</v>
      </c>
      <c r="D29" s="202">
        <f>SUM(E29:I29,K29:O29,Q29:U29)</f>
        <v>1807</v>
      </c>
      <c r="E29" s="62">
        <v>127</v>
      </c>
      <c r="F29" s="62">
        <v>108</v>
      </c>
      <c r="G29" s="62">
        <v>128</v>
      </c>
      <c r="H29" s="66">
        <v>134</v>
      </c>
      <c r="I29" s="62">
        <v>124</v>
      </c>
      <c r="J29" s="96">
        <f>SUM(E29:I29)</f>
        <v>621</v>
      </c>
      <c r="K29" s="62">
        <v>100</v>
      </c>
      <c r="L29" s="62">
        <v>111</v>
      </c>
      <c r="M29" s="62">
        <v>123</v>
      </c>
      <c r="N29" s="66">
        <v>126</v>
      </c>
      <c r="O29" s="203">
        <v>121</v>
      </c>
      <c r="P29" s="96">
        <f>SUM(K29:O29)</f>
        <v>581</v>
      </c>
      <c r="Q29" s="84">
        <v>124</v>
      </c>
      <c r="R29" s="69">
        <v>110</v>
      </c>
      <c r="S29" s="69">
        <v>124</v>
      </c>
      <c r="T29" s="66">
        <v>124</v>
      </c>
      <c r="U29" s="203">
        <v>123</v>
      </c>
      <c r="V29" s="205">
        <f>SUM(Q29:U29)</f>
        <v>605</v>
      </c>
      <c r="W29" s="1"/>
      <c r="X29" s="1"/>
      <c r="Y29" s="1"/>
      <c r="Z29" s="1"/>
      <c r="AA29" s="1"/>
      <c r="AB29" s="1"/>
      <c r="AC29" s="1"/>
    </row>
    <row r="30" spans="1:29" ht="18.600000000000001">
      <c r="A30" s="194">
        <v>25</v>
      </c>
      <c r="B30" s="195" t="s">
        <v>28</v>
      </c>
      <c r="C30" s="68">
        <v>45315</v>
      </c>
      <c r="D30" s="202">
        <f>SUM(E30:I30,K30:O30,Q30:U30)</f>
        <v>1763</v>
      </c>
      <c r="E30" s="62">
        <v>120</v>
      </c>
      <c r="F30" s="62">
        <v>120</v>
      </c>
      <c r="G30" s="62">
        <v>109</v>
      </c>
      <c r="H30" s="66">
        <v>121</v>
      </c>
      <c r="I30" s="62">
        <v>104</v>
      </c>
      <c r="J30" s="96">
        <f>SUM(E30:I30)</f>
        <v>574</v>
      </c>
      <c r="K30" s="62">
        <v>126</v>
      </c>
      <c r="L30" s="62">
        <v>103</v>
      </c>
      <c r="M30" s="62">
        <v>128</v>
      </c>
      <c r="N30" s="66">
        <v>124</v>
      </c>
      <c r="O30" s="203">
        <v>123</v>
      </c>
      <c r="P30" s="96">
        <f>SUM(K30:O30)</f>
        <v>604</v>
      </c>
      <c r="Q30" s="84">
        <v>124</v>
      </c>
      <c r="R30" s="69">
        <v>123</v>
      </c>
      <c r="S30" s="69">
        <v>128</v>
      </c>
      <c r="T30" s="66">
        <v>109</v>
      </c>
      <c r="U30" s="203">
        <v>101</v>
      </c>
      <c r="V30" s="205">
        <f>SUM(Q30:U30)</f>
        <v>585</v>
      </c>
      <c r="W30" s="1"/>
      <c r="X30" s="1"/>
      <c r="Y30" s="1"/>
      <c r="Z30" s="1"/>
      <c r="AA30" s="1"/>
      <c r="AB30" s="1"/>
      <c r="AC30" s="1"/>
    </row>
    <row r="31" spans="1:29" ht="18.600000000000001">
      <c r="A31" s="194">
        <v>26</v>
      </c>
      <c r="B31" s="195" t="s">
        <v>32</v>
      </c>
      <c r="C31" s="68">
        <v>45546</v>
      </c>
      <c r="D31" s="202">
        <f>SUM(E31:I31,K31:O31,Q31:U31)</f>
        <v>1753</v>
      </c>
      <c r="E31" s="62">
        <v>101</v>
      </c>
      <c r="F31" s="62">
        <v>113</v>
      </c>
      <c r="G31" s="62">
        <v>108</v>
      </c>
      <c r="H31" s="66">
        <v>124</v>
      </c>
      <c r="I31" s="62">
        <v>125</v>
      </c>
      <c r="J31" s="96">
        <f>SUM(E31:I31)</f>
        <v>571</v>
      </c>
      <c r="K31" s="62">
        <v>96</v>
      </c>
      <c r="L31" s="62">
        <v>111</v>
      </c>
      <c r="M31" s="62">
        <v>126</v>
      </c>
      <c r="N31" s="66">
        <v>116</v>
      </c>
      <c r="O31" s="203">
        <v>126</v>
      </c>
      <c r="P31" s="96">
        <f>SUM(K31:O31)</f>
        <v>575</v>
      </c>
      <c r="Q31" s="203">
        <v>107</v>
      </c>
      <c r="R31" s="203">
        <v>128</v>
      </c>
      <c r="S31" s="69">
        <v>124</v>
      </c>
      <c r="T31" s="66">
        <v>123</v>
      </c>
      <c r="U31" s="203">
        <v>125</v>
      </c>
      <c r="V31" s="205">
        <f>SUM(Q31:U31)</f>
        <v>607</v>
      </c>
      <c r="W31" s="1"/>
      <c r="X31" s="1"/>
      <c r="Y31" s="1"/>
      <c r="Z31" s="1"/>
      <c r="AA31" s="1"/>
      <c r="AB31" s="1"/>
      <c r="AC31" s="1"/>
    </row>
    <row r="32" spans="1:29" ht="18.600000000000001">
      <c r="A32" s="194">
        <v>27</v>
      </c>
      <c r="B32" s="195" t="s">
        <v>33</v>
      </c>
      <c r="C32" s="68">
        <v>45266</v>
      </c>
      <c r="D32" s="202">
        <f>SUM(E32:I32,K32:O32,Q32:U32)</f>
        <v>1703</v>
      </c>
      <c r="E32" s="62">
        <v>122</v>
      </c>
      <c r="F32" s="62">
        <v>115</v>
      </c>
      <c r="G32" s="62">
        <v>110</v>
      </c>
      <c r="H32" s="66">
        <v>105</v>
      </c>
      <c r="I32" s="62">
        <v>120</v>
      </c>
      <c r="J32" s="96">
        <f>SUM(E32:I32)</f>
        <v>572</v>
      </c>
      <c r="K32" s="62">
        <v>107</v>
      </c>
      <c r="L32" s="62">
        <v>101</v>
      </c>
      <c r="M32" s="62">
        <v>95</v>
      </c>
      <c r="N32" s="66">
        <v>114</v>
      </c>
      <c r="O32" s="203">
        <v>109</v>
      </c>
      <c r="P32" s="96">
        <f>SUM(K32:O32)</f>
        <v>526</v>
      </c>
      <c r="Q32" s="69">
        <v>114</v>
      </c>
      <c r="R32" s="69">
        <v>121</v>
      </c>
      <c r="S32" s="69">
        <v>124</v>
      </c>
      <c r="T32" s="66">
        <v>120</v>
      </c>
      <c r="U32" s="203">
        <v>126</v>
      </c>
      <c r="V32" s="205">
        <f>SUM(Q32:U32)</f>
        <v>605</v>
      </c>
      <c r="W32" s="1"/>
      <c r="X32" s="1"/>
      <c r="Y32" s="1"/>
      <c r="Z32" s="1"/>
      <c r="AA32" s="1"/>
      <c r="AB32" s="1"/>
      <c r="AC32" s="1"/>
    </row>
    <row r="33" spans="1:29" ht="18.600000000000001">
      <c r="A33" s="194">
        <v>28</v>
      </c>
      <c r="B33" s="195" t="s">
        <v>60</v>
      </c>
      <c r="C33" s="68">
        <v>45385</v>
      </c>
      <c r="D33" s="202">
        <f>SUM(E33:I33,K33:O33,Q33:U33)</f>
        <v>1699</v>
      </c>
      <c r="E33" s="62">
        <v>108</v>
      </c>
      <c r="F33" s="62">
        <v>107</v>
      </c>
      <c r="G33" s="62">
        <v>107</v>
      </c>
      <c r="H33" s="66">
        <v>110</v>
      </c>
      <c r="I33" s="62">
        <v>102</v>
      </c>
      <c r="J33" s="96">
        <f>SUM(E33:I33)</f>
        <v>534</v>
      </c>
      <c r="K33" s="62">
        <v>123</v>
      </c>
      <c r="L33" s="62">
        <v>105</v>
      </c>
      <c r="M33" s="62">
        <v>125</v>
      </c>
      <c r="N33" s="62">
        <v>101</v>
      </c>
      <c r="O33" s="62">
        <v>124</v>
      </c>
      <c r="P33" s="96">
        <f>SUM(K33:O33)</f>
        <v>578</v>
      </c>
      <c r="Q33" s="84">
        <v>123</v>
      </c>
      <c r="R33" s="69">
        <v>123</v>
      </c>
      <c r="S33" s="69">
        <v>99</v>
      </c>
      <c r="T33" s="66">
        <v>128</v>
      </c>
      <c r="U33" s="203">
        <v>114</v>
      </c>
      <c r="V33" s="205">
        <f>SUM(Q33:U33)</f>
        <v>587</v>
      </c>
      <c r="W33" s="1"/>
      <c r="X33" s="1"/>
      <c r="Y33" s="1"/>
      <c r="Z33" s="1"/>
      <c r="AA33" s="1"/>
      <c r="AB33" s="1"/>
      <c r="AC33" s="1"/>
    </row>
    <row r="34" spans="1:29" ht="18.600000000000001">
      <c r="A34" s="194">
        <v>29</v>
      </c>
      <c r="B34" s="197" t="s">
        <v>30</v>
      </c>
      <c r="C34" s="206">
        <v>45329</v>
      </c>
      <c r="D34" s="207">
        <f>SUM(E34:I34,K34:O34,Q34:U34)</f>
        <v>1627</v>
      </c>
      <c r="E34" s="208">
        <v>104</v>
      </c>
      <c r="F34" s="208">
        <v>110</v>
      </c>
      <c r="G34" s="208">
        <v>107</v>
      </c>
      <c r="H34" s="209">
        <v>108</v>
      </c>
      <c r="I34" s="208">
        <v>90</v>
      </c>
      <c r="J34" s="210">
        <f>SUM(E34:I34)</f>
        <v>519</v>
      </c>
      <c r="K34" s="208">
        <v>104</v>
      </c>
      <c r="L34" s="208">
        <v>102</v>
      </c>
      <c r="M34" s="208">
        <v>110</v>
      </c>
      <c r="N34" s="209">
        <v>98</v>
      </c>
      <c r="O34" s="211">
        <v>114</v>
      </c>
      <c r="P34" s="210">
        <f>SUM(K34:O34)</f>
        <v>528</v>
      </c>
      <c r="Q34" s="211">
        <v>120</v>
      </c>
      <c r="R34" s="211">
        <v>123</v>
      </c>
      <c r="S34" s="211">
        <v>103</v>
      </c>
      <c r="T34" s="209">
        <v>107</v>
      </c>
      <c r="U34" s="212">
        <v>127</v>
      </c>
      <c r="V34" s="213">
        <f>SUM(Q34:U34)</f>
        <v>580</v>
      </c>
      <c r="W34" s="1"/>
      <c r="X34" s="1"/>
      <c r="Y34" s="1"/>
      <c r="Z34" s="1"/>
      <c r="AA34" s="1"/>
      <c r="AB34" s="1"/>
      <c r="AC34" s="1"/>
    </row>
    <row r="35" spans="1:29" ht="18.600000000000001">
      <c r="A35" s="194"/>
      <c r="B35" s="14"/>
      <c r="C35" s="68"/>
      <c r="D35" s="202"/>
      <c r="E35" s="62"/>
      <c r="F35" s="62"/>
      <c r="G35" s="62"/>
      <c r="H35" s="66"/>
      <c r="I35" s="62"/>
      <c r="J35" s="96"/>
      <c r="K35" s="62"/>
      <c r="L35" s="62"/>
      <c r="M35" s="62"/>
      <c r="N35" s="66"/>
      <c r="O35" s="69"/>
      <c r="P35" s="96"/>
      <c r="Q35" s="84"/>
      <c r="R35" s="69"/>
      <c r="S35" s="69"/>
      <c r="T35" s="66"/>
      <c r="U35" s="203"/>
      <c r="V35" s="202"/>
      <c r="W35" s="1"/>
      <c r="X35" s="1"/>
      <c r="Y35" s="1"/>
      <c r="Z35" s="1"/>
      <c r="AA35" s="1"/>
      <c r="AB35" s="1"/>
      <c r="AC35" s="1"/>
    </row>
    <row r="36" spans="1:29" ht="18.600000000000001">
      <c r="A36" s="14"/>
      <c r="B36" s="14"/>
      <c r="C36" s="10"/>
      <c r="D36" s="10"/>
      <c r="E36" s="5"/>
      <c r="F36" s="5"/>
      <c r="G36" s="5"/>
      <c r="H36" s="10"/>
      <c r="I36" s="5"/>
      <c r="J36" s="5"/>
      <c r="K36" s="5"/>
      <c r="L36" s="5"/>
      <c r="M36" s="5"/>
      <c r="N36" s="10"/>
      <c r="O36" s="7"/>
      <c r="P36" s="5"/>
      <c r="Q36" s="5"/>
      <c r="R36" s="5"/>
      <c r="S36" s="5"/>
      <c r="T36" s="10"/>
      <c r="U36" s="1"/>
      <c r="V36" s="1"/>
      <c r="W36" s="1"/>
      <c r="X36" s="1"/>
      <c r="Y36" s="1"/>
      <c r="Z36" s="1"/>
      <c r="AA36" s="1"/>
      <c r="AB36" s="1"/>
      <c r="AC36" s="1"/>
    </row>
    <row r="37" spans="1:29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</sheetData>
  <sortState xmlns:xlrd2="http://schemas.microsoft.com/office/spreadsheetml/2017/richdata2" ref="B6:V34">
    <sortCondition descending="1" ref="D6:D34"/>
  </sortState>
  <mergeCells count="2">
    <mergeCell ref="A2:U2"/>
    <mergeCell ref="B4:V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1D7C-750B-4501-AED4-30B25DE43230}">
  <dimension ref="A1:E34"/>
  <sheetViews>
    <sheetView workbookViewId="0">
      <selection activeCell="I12" sqref="I12"/>
    </sheetView>
  </sheetViews>
  <sheetFormatPr defaultRowHeight="14.4"/>
  <cols>
    <col min="1" max="1" width="26.77734375" customWidth="1"/>
    <col min="2" max="3" width="13.33203125" customWidth="1"/>
    <col min="4" max="4" width="18.109375" customWidth="1"/>
    <col min="5" max="5" width="8.88671875" customWidth="1"/>
  </cols>
  <sheetData>
    <row r="1" spans="1:5" ht="17.399999999999999">
      <c r="A1" s="219" t="s">
        <v>61</v>
      </c>
      <c r="B1" s="220" t="s">
        <v>62</v>
      </c>
      <c r="C1" s="220" t="s">
        <v>75</v>
      </c>
      <c r="D1" s="222" t="s">
        <v>63</v>
      </c>
    </row>
    <row r="6" spans="1:5" ht="17.399999999999999">
      <c r="A6" s="219" t="s">
        <v>70</v>
      </c>
      <c r="B6" s="221">
        <v>0</v>
      </c>
      <c r="C6" s="221">
        <v>126.73</v>
      </c>
      <c r="D6" s="223">
        <f>SUM(C6-B6)</f>
        <v>126.73</v>
      </c>
      <c r="E6" s="219" t="s">
        <v>64</v>
      </c>
    </row>
    <row r="7" spans="1:5" ht="17.399999999999999">
      <c r="A7" s="219" t="s">
        <v>69</v>
      </c>
      <c r="B7" s="221">
        <v>0</v>
      </c>
      <c r="C7" s="221">
        <v>124.6</v>
      </c>
      <c r="D7" s="223">
        <f>SUM(C7-B7)</f>
        <v>124.6</v>
      </c>
      <c r="E7" s="219" t="s">
        <v>64</v>
      </c>
    </row>
    <row r="8" spans="1:5" ht="17.399999999999999">
      <c r="A8" s="219" t="s">
        <v>32</v>
      </c>
      <c r="B8" s="221">
        <v>111.16</v>
      </c>
      <c r="C8" s="221">
        <f>SUM(Tussenstand!D23)</f>
        <v>115.03333333333333</v>
      </c>
      <c r="D8" s="223">
        <f>SUM(C8-B8)</f>
        <v>3.8733333333333348</v>
      </c>
    </row>
    <row r="9" spans="1:5" ht="17.399999999999999">
      <c r="A9" s="219" t="s">
        <v>18</v>
      </c>
      <c r="B9" s="221">
        <v>125.83</v>
      </c>
      <c r="C9" s="221">
        <f>SUM(Tussenstand!D13)</f>
        <v>128.83333333333334</v>
      </c>
      <c r="D9" s="223">
        <f>SUM(C9-B9)</f>
        <v>3.0033333333333445</v>
      </c>
    </row>
    <row r="10" spans="1:5" ht="17.399999999999999">
      <c r="A10" s="219" t="s">
        <v>23</v>
      </c>
      <c r="B10" s="221">
        <v>123.7</v>
      </c>
      <c r="C10" s="221">
        <f>SUM(Tussenstand!D14)</f>
        <v>126.1</v>
      </c>
      <c r="D10" s="223">
        <f>SUM(C10-B10)</f>
        <v>2.3999999999999915</v>
      </c>
    </row>
    <row r="11" spans="1:5" ht="17.399999999999999">
      <c r="A11" s="219" t="s">
        <v>19</v>
      </c>
      <c r="B11" s="221">
        <v>126.25</v>
      </c>
      <c r="C11" s="221">
        <v>128.6</v>
      </c>
      <c r="D11" s="223">
        <f>SUM(C11-B11)</f>
        <v>2.3499999999999943</v>
      </c>
    </row>
    <row r="12" spans="1:5" ht="17.399999999999999">
      <c r="A12" s="219" t="s">
        <v>44</v>
      </c>
      <c r="B12" s="221">
        <v>136.62</v>
      </c>
      <c r="C12" s="221">
        <f>SUM(Tussenstand!D8)</f>
        <v>138.93333333333334</v>
      </c>
      <c r="D12" s="223">
        <f>SUM(C12-B12)</f>
        <v>2.3133333333333326</v>
      </c>
    </row>
    <row r="13" spans="1:5" ht="17.399999999999999">
      <c r="A13" s="219" t="s">
        <v>49</v>
      </c>
      <c r="B13" s="221">
        <v>122.06</v>
      </c>
      <c r="C13" s="221">
        <f>SUM(Tussenstand!D16)</f>
        <v>124.2</v>
      </c>
      <c r="D13" s="223">
        <f>SUM(C13-B13)</f>
        <v>2.1400000000000006</v>
      </c>
    </row>
    <row r="14" spans="1:5" ht="17.399999999999999">
      <c r="A14" s="219" t="s">
        <v>65</v>
      </c>
      <c r="B14" s="221">
        <v>140.5</v>
      </c>
      <c r="C14" s="221">
        <f>SUM(Tussenstand!D3)</f>
        <v>142.46666666666667</v>
      </c>
      <c r="D14" s="223">
        <f>SUM(C14-B14)</f>
        <v>1.9666666666666686</v>
      </c>
      <c r="E14" s="219"/>
    </row>
    <row r="15" spans="1:5" ht="17.399999999999999">
      <c r="A15" s="219" t="s">
        <v>11</v>
      </c>
      <c r="B15" s="221">
        <v>131.65</v>
      </c>
      <c r="C15" s="221">
        <f>SUM(Tussenstand!D4)</f>
        <v>133.5</v>
      </c>
      <c r="D15" s="223">
        <f>SUM(C15-B15)</f>
        <v>1.8499999999999943</v>
      </c>
    </row>
    <row r="16" spans="1:5" ht="17.399999999999999">
      <c r="A16" s="219" t="s">
        <v>46</v>
      </c>
      <c r="B16" s="221">
        <v>123.7</v>
      </c>
      <c r="C16" s="221">
        <f>SUM(Tussenstand!D15)</f>
        <v>125.53333333333333</v>
      </c>
      <c r="D16" s="223">
        <f>SUM(C16-B16)</f>
        <v>1.8333333333333286</v>
      </c>
    </row>
    <row r="17" spans="1:5" ht="17.399999999999999">
      <c r="A17" s="219" t="s">
        <v>39</v>
      </c>
      <c r="B17" s="221">
        <v>121.07</v>
      </c>
      <c r="C17" s="221">
        <f>SUM(Tussenstand!D17)</f>
        <v>122.9</v>
      </c>
      <c r="D17" s="223">
        <f>SUM(C17-B17)</f>
        <v>1.8300000000000125</v>
      </c>
    </row>
    <row r="18" spans="1:5" ht="17.399999999999999">
      <c r="A18" s="219" t="s">
        <v>33</v>
      </c>
      <c r="B18" s="221">
        <v>106.18</v>
      </c>
      <c r="C18" s="221">
        <f>SUM(Tussenstand!D24)</f>
        <v>107.53333333333333</v>
      </c>
      <c r="D18" s="223">
        <f>SUM(C18-B18)</f>
        <v>1.3533333333333246</v>
      </c>
    </row>
    <row r="19" spans="1:5" ht="17.399999999999999">
      <c r="A19" s="219" t="s">
        <v>56</v>
      </c>
      <c r="B19" s="221">
        <v>127.24</v>
      </c>
      <c r="C19" s="221">
        <f>SUM(Tussenstand!D5)</f>
        <v>128.1</v>
      </c>
      <c r="D19" s="223">
        <f>SUM(C19-B19)</f>
        <v>0.85999999999999943</v>
      </c>
    </row>
    <row r="20" spans="1:5" ht="17.399999999999999">
      <c r="A20" s="219" t="s">
        <v>21</v>
      </c>
      <c r="B20" s="221">
        <v>125.55</v>
      </c>
      <c r="C20" s="221">
        <f>SUM(Tussenstand!D18)</f>
        <v>126.1</v>
      </c>
      <c r="D20" s="223">
        <f>SUM(C20-B20)</f>
        <v>0.54999999999999716</v>
      </c>
    </row>
    <row r="21" spans="1:5" ht="17.399999999999999">
      <c r="A21" s="219" t="s">
        <v>3</v>
      </c>
      <c r="B21" s="221">
        <v>130.16999999999999</v>
      </c>
      <c r="C21" s="221">
        <f>SUM(Tussenstand!D6)</f>
        <v>130.4</v>
      </c>
      <c r="D21" s="223">
        <f>SUM(C21-B21)</f>
        <v>0.23000000000001819</v>
      </c>
    </row>
    <row r="22" spans="1:5" ht="17.399999999999999">
      <c r="A22" s="219" t="s">
        <v>60</v>
      </c>
      <c r="B22" s="221">
        <v>109.19</v>
      </c>
      <c r="C22" s="221">
        <f>SUM(Tussenstand!D27)</f>
        <v>109.4</v>
      </c>
      <c r="D22" s="223">
        <f>SUM(C22-B22)</f>
        <v>0.21000000000000796</v>
      </c>
      <c r="E22" s="219"/>
    </row>
    <row r="23" spans="1:5" ht="17.399999999999999">
      <c r="A23" s="219" t="s">
        <v>22</v>
      </c>
      <c r="B23" s="221">
        <v>118.9</v>
      </c>
      <c r="C23" s="221">
        <f>SUM(Tussenstand!D19)</f>
        <v>119.03333333333333</v>
      </c>
      <c r="D23" s="223">
        <f>SUM(C23-B23)</f>
        <v>0.13333333333332575</v>
      </c>
    </row>
    <row r="24" spans="1:5" ht="17.399999999999999">
      <c r="A24" s="219" t="s">
        <v>27</v>
      </c>
      <c r="B24" s="221">
        <v>116.07</v>
      </c>
      <c r="C24" s="221">
        <f>SUM(Tussenstand!D28)</f>
        <v>116.13333333333334</v>
      </c>
      <c r="D24" s="223">
        <f>SUM(C24-B24)</f>
        <v>6.3333333333346786E-2</v>
      </c>
    </row>
    <row r="25" spans="1:5" ht="17.399999999999999">
      <c r="A25" s="219" t="s">
        <v>28</v>
      </c>
      <c r="B25" s="221">
        <v>112.23</v>
      </c>
      <c r="C25" s="221">
        <f>SUM(Tussenstand!D30)</f>
        <v>112.06666666666666</v>
      </c>
      <c r="D25" s="223">
        <f>SUM(C25-B25)</f>
        <v>-0.1633333333333411</v>
      </c>
    </row>
    <row r="26" spans="1:5" ht="17.399999999999999">
      <c r="A26" s="219" t="s">
        <v>24</v>
      </c>
      <c r="B26" s="221">
        <v>113.95</v>
      </c>
      <c r="C26" s="221">
        <f>SUM(Tussenstand!D26)</f>
        <v>113.66666666666667</v>
      </c>
      <c r="D26" s="223">
        <f>SUM(C26-B26)</f>
        <v>-0.28333333333333144</v>
      </c>
    </row>
    <row r="27" spans="1:5" ht="17.399999999999999">
      <c r="A27" s="219" t="s">
        <v>68</v>
      </c>
      <c r="B27" s="221">
        <v>128.12</v>
      </c>
      <c r="C27" s="221">
        <f>SUM(Tussenstand!D11)</f>
        <v>127.33333333333333</v>
      </c>
      <c r="D27" s="223">
        <f>SUM(C27-B27)</f>
        <v>-0.78666666666667595</v>
      </c>
    </row>
    <row r="28" spans="1:5" ht="17.399999999999999">
      <c r="A28" s="219" t="s">
        <v>31</v>
      </c>
      <c r="B28" s="221">
        <v>116.63</v>
      </c>
      <c r="C28" s="221">
        <f>SUM(Tussenstand!D25)</f>
        <v>115.43333333333334</v>
      </c>
      <c r="D28" s="223">
        <f>SUM(C28-B28)</f>
        <v>-1.1966666666666583</v>
      </c>
    </row>
    <row r="29" spans="1:5" ht="17.399999999999999">
      <c r="A29" s="219" t="s">
        <v>47</v>
      </c>
      <c r="B29" s="221">
        <v>123.25</v>
      </c>
      <c r="C29" s="221">
        <f>SUM(Tussenstand!D20)</f>
        <v>121.3</v>
      </c>
      <c r="D29" s="223">
        <f>SUM(C29-B29)</f>
        <v>-1.9500000000000028</v>
      </c>
    </row>
    <row r="30" spans="1:5" ht="17.399999999999999">
      <c r="A30" s="219" t="s">
        <v>4</v>
      </c>
      <c r="B30" s="221">
        <v>130.08000000000001</v>
      </c>
      <c r="C30" s="221">
        <f>SUM(Tussenstand!D9)</f>
        <v>127.96666666666667</v>
      </c>
      <c r="D30" s="223">
        <f>SUM(C30-B30)</f>
        <v>-2.1133333333333439</v>
      </c>
    </row>
    <row r="31" spans="1:5" ht="17.399999999999999">
      <c r="A31" s="219" t="s">
        <v>43</v>
      </c>
      <c r="B31" s="221">
        <v>136.65</v>
      </c>
      <c r="C31" s="221">
        <f>SUM(Tussenstand!D10)</f>
        <v>133.66666666666666</v>
      </c>
      <c r="D31" s="223">
        <f>SUM(C31-B31)</f>
        <v>-2.9833333333333485</v>
      </c>
    </row>
    <row r="32" spans="1:5" ht="17.399999999999999">
      <c r="A32" s="219" t="s">
        <v>30</v>
      </c>
      <c r="B32" s="221">
        <v>107.05</v>
      </c>
      <c r="C32" s="221">
        <f>SUM(Tussenstand!D29)</f>
        <v>97.13333333333334</v>
      </c>
      <c r="D32" s="223">
        <f>SUM(C32-B32)</f>
        <v>-9.9166666666666572</v>
      </c>
    </row>
    <row r="33" spans="1:4" ht="17.399999999999999">
      <c r="A33" s="219" t="s">
        <v>29</v>
      </c>
      <c r="B33" s="221">
        <v>116.2</v>
      </c>
      <c r="C33" s="221" t="e">
        <f>SUM(Tussenstand!D31)</f>
        <v>#DIV/0!</v>
      </c>
      <c r="D33" s="223" t="e">
        <f>SUM(C33-B33)</f>
        <v>#DIV/0!</v>
      </c>
    </row>
    <row r="34" spans="1:4" ht="17.399999999999999">
      <c r="A34" s="219" t="s">
        <v>25</v>
      </c>
      <c r="B34" s="221">
        <v>119.22</v>
      </c>
      <c r="C34" s="221" t="e">
        <f>SUM(Tussenstand!D21)</f>
        <v>#DIV/0!</v>
      </c>
      <c r="D34" s="223" t="e">
        <f>SUM(C34-B34)</f>
        <v>#DIV/0!</v>
      </c>
    </row>
  </sheetData>
  <sortState xmlns:xlrd2="http://schemas.microsoft.com/office/spreadsheetml/2017/richdata2" ref="A8:D32">
    <sortCondition descending="1" ref="D8:D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Voorblad</vt:lpstr>
      <vt:lpstr>Daguitslag</vt:lpstr>
      <vt:lpstr>Persoonlijke score</vt:lpstr>
      <vt:lpstr>Tussenstand</vt:lpstr>
      <vt:lpstr>Punten</vt:lpstr>
      <vt:lpstr>stand op gemid</vt:lpstr>
      <vt:lpstr>Speciale score</vt:lpstr>
      <vt:lpstr>PR</vt:lpstr>
      <vt:lpstr>Oud en Nieuw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 in 't Veld</dc:creator>
  <cp:lastModifiedBy>Wijnand Springintveld</cp:lastModifiedBy>
  <cp:lastPrinted>2022-10-18T12:56:32Z</cp:lastPrinted>
  <dcterms:created xsi:type="dcterms:W3CDTF">2020-09-18T09:37:10Z</dcterms:created>
  <dcterms:modified xsi:type="dcterms:W3CDTF">2024-09-26T16:42:53Z</dcterms:modified>
</cp:coreProperties>
</file>